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P:\_Public\0staffmembers\Keanu Razonable\Website\"/>
    </mc:Choice>
  </mc:AlternateContent>
  <xr:revisionPtr revIDLastSave="0" documentId="13_ncr:1_{9B10F16E-6BAD-4A3C-9F61-8B3B60A8394B}" xr6:coauthVersionLast="47" xr6:coauthVersionMax="47" xr10:uidLastSave="{00000000-0000-0000-0000-000000000000}"/>
  <bookViews>
    <workbookView xWindow="30255" yWindow="1365" windowWidth="26745" windowHeight="15840" xr2:uid="{00000000-000D-0000-FFFF-FFFF00000000}"/>
  </bookViews>
  <sheets>
    <sheet name="Summary Table" sheetId="8" r:id="rId1"/>
    <sheet name="Full listing" sheetId="6" r:id="rId2"/>
  </sheets>
  <calcPr calcId="191029"/>
  <pivotCaches>
    <pivotCache cacheId="4"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0" i="6" l="1"/>
  <c r="N190" i="6"/>
  <c r="Q190" i="6"/>
  <c r="T190" i="6"/>
  <c r="W190" i="6"/>
  <c r="J189" i="6"/>
  <c r="N189" i="6"/>
  <c r="Q189" i="6"/>
  <c r="T189" i="6"/>
  <c r="W189" i="6"/>
  <c r="J46" i="6"/>
  <c r="J185" i="6"/>
  <c r="N185" i="6"/>
  <c r="Q185" i="6"/>
  <c r="T185" i="6"/>
  <c r="W185" i="6"/>
  <c r="J173" i="6"/>
  <c r="N173" i="6"/>
  <c r="Q173" i="6"/>
  <c r="T173" i="6"/>
  <c r="W173" i="6"/>
  <c r="J167" i="6"/>
  <c r="N167" i="6"/>
  <c r="Q167" i="6"/>
  <c r="T167" i="6"/>
  <c r="W167" i="6"/>
  <c r="J174" i="6"/>
  <c r="N174" i="6"/>
  <c r="Q174" i="6"/>
  <c r="T174" i="6"/>
  <c r="W174" i="6"/>
  <c r="J172" i="6"/>
  <c r="N172" i="6"/>
  <c r="Q172" i="6"/>
  <c r="T172" i="6"/>
  <c r="W172" i="6"/>
  <c r="J184" i="6"/>
  <c r="N184" i="6"/>
  <c r="Q184" i="6"/>
  <c r="T184" i="6"/>
  <c r="W184" i="6"/>
  <c r="J176" i="6"/>
  <c r="N176" i="6"/>
  <c r="Q176" i="6"/>
  <c r="T176" i="6"/>
  <c r="W176" i="6"/>
  <c r="J169" i="6"/>
  <c r="N169" i="6"/>
  <c r="Q169" i="6"/>
  <c r="T169" i="6"/>
  <c r="W169" i="6"/>
  <c r="J168" i="6"/>
  <c r="N168" i="6"/>
  <c r="Q168" i="6"/>
  <c r="T168" i="6"/>
  <c r="W168" i="6"/>
  <c r="J170" i="6"/>
  <c r="N170" i="6"/>
  <c r="Q170" i="6"/>
  <c r="T170" i="6"/>
  <c r="W170" i="6"/>
  <c r="J7" i="6"/>
  <c r="N7" i="6"/>
  <c r="Q7" i="6"/>
  <c r="T7" i="6"/>
  <c r="W7" i="6"/>
  <c r="J171" i="6"/>
  <c r="N171" i="6"/>
  <c r="Q171" i="6"/>
  <c r="T171" i="6"/>
  <c r="W171" i="6"/>
  <c r="J4" i="6"/>
  <c r="N4" i="6"/>
  <c r="Q4" i="6"/>
  <c r="T4" i="6"/>
  <c r="W4" i="6"/>
  <c r="J178" i="6"/>
  <c r="N178" i="6"/>
  <c r="Q178" i="6"/>
  <c r="T178" i="6"/>
  <c r="W178" i="6"/>
  <c r="J166" i="6"/>
  <c r="N166" i="6"/>
  <c r="Q166" i="6"/>
  <c r="T166" i="6"/>
  <c r="W166" i="6"/>
  <c r="J186" i="6"/>
  <c r="J188" i="6"/>
  <c r="N188" i="6"/>
  <c r="Q188" i="6"/>
  <c r="T188" i="6"/>
  <c r="W188" i="6"/>
  <c r="J14" i="6"/>
  <c r="N14" i="6"/>
  <c r="Q14" i="6"/>
  <c r="T14" i="6"/>
  <c r="W14" i="6"/>
  <c r="J6" i="6"/>
  <c r="N6" i="6"/>
  <c r="Q6" i="6"/>
  <c r="T6" i="6"/>
  <c r="W6" i="6"/>
  <c r="J182" i="6"/>
  <c r="N182" i="6"/>
  <c r="Q182" i="6"/>
  <c r="T182" i="6"/>
  <c r="W182" i="6"/>
  <c r="J15" i="6"/>
  <c r="N15" i="6"/>
  <c r="Q15" i="6"/>
  <c r="T15" i="6"/>
  <c r="W15" i="6"/>
  <c r="J179" i="6"/>
  <c r="J183" i="6"/>
  <c r="J22" i="6"/>
  <c r="J17" i="6"/>
  <c r="J16" i="6"/>
  <c r="J18" i="6"/>
  <c r="J165" i="6"/>
  <c r="J164" i="6"/>
  <c r="J23" i="6"/>
  <c r="J175" i="6"/>
  <c r="J9" i="6"/>
  <c r="J181" i="6"/>
  <c r="J13" i="6"/>
  <c r="J3" i="6"/>
  <c r="J177" i="6"/>
  <c r="J20" i="6"/>
  <c r="J21" i="6"/>
  <c r="J11" i="6"/>
  <c r="J5" i="6"/>
  <c r="J19" i="6"/>
  <c r="J10" i="6"/>
  <c r="J12" i="6"/>
  <c r="J24" i="6"/>
  <c r="J54" i="6"/>
  <c r="J25" i="6"/>
  <c r="J30" i="6"/>
  <c r="J40" i="6"/>
  <c r="J29" i="6"/>
  <c r="J49" i="6"/>
  <c r="J36" i="6"/>
  <c r="J32" i="6"/>
  <c r="J72" i="6"/>
  <c r="J50" i="6"/>
  <c r="J86" i="6"/>
  <c r="J44" i="6"/>
  <c r="J64" i="6"/>
  <c r="J38" i="6"/>
  <c r="J51" i="6"/>
  <c r="J87" i="6"/>
  <c r="J55" i="6"/>
  <c r="J8" i="6"/>
  <c r="J63" i="6"/>
  <c r="J26" i="6"/>
  <c r="J62" i="6"/>
  <c r="J66" i="6"/>
  <c r="J34" i="6"/>
  <c r="J69" i="6"/>
  <c r="J117" i="6"/>
  <c r="J33" i="6"/>
  <c r="J28" i="6"/>
  <c r="J41" i="6"/>
  <c r="J153" i="6"/>
  <c r="J102" i="6"/>
  <c r="J70" i="6"/>
  <c r="J139" i="6"/>
  <c r="J135" i="6"/>
  <c r="J80" i="6"/>
  <c r="J112" i="6"/>
  <c r="J116" i="6"/>
  <c r="J124" i="6"/>
  <c r="J144" i="6"/>
  <c r="J88" i="6"/>
  <c r="J155" i="6"/>
  <c r="J105" i="6"/>
  <c r="J138" i="6"/>
  <c r="J110" i="6"/>
  <c r="J160" i="6"/>
  <c r="J161" i="6"/>
  <c r="J162" i="6"/>
  <c r="J122" i="6"/>
  <c r="J74" i="6"/>
  <c r="J154" i="6"/>
  <c r="J125" i="6"/>
  <c r="J106" i="6"/>
  <c r="J156" i="6"/>
  <c r="J126" i="6"/>
  <c r="J157" i="6"/>
  <c r="J146" i="6"/>
  <c r="J97" i="6"/>
  <c r="J107" i="6"/>
  <c r="J133" i="6"/>
  <c r="J79" i="6"/>
  <c r="J100" i="6"/>
  <c r="J56" i="6"/>
  <c r="J142" i="6"/>
  <c r="J113" i="6"/>
  <c r="J94" i="6"/>
  <c r="J95" i="6"/>
  <c r="J120" i="6"/>
  <c r="J140" i="6"/>
  <c r="J132" i="6"/>
  <c r="J118" i="6"/>
  <c r="J47" i="6"/>
  <c r="J151" i="6"/>
  <c r="J141" i="6"/>
  <c r="J83" i="6"/>
  <c r="J143" i="6"/>
  <c r="J93" i="6"/>
  <c r="J149" i="6"/>
  <c r="J180" i="6"/>
  <c r="J121" i="6"/>
  <c r="J99" i="6"/>
  <c r="J119" i="6"/>
  <c r="J128" i="6"/>
  <c r="J163" i="6"/>
  <c r="J115" i="6"/>
  <c r="J101" i="6"/>
  <c r="J134" i="6"/>
  <c r="J92" i="6"/>
  <c r="J150" i="6"/>
  <c r="J148" i="6"/>
  <c r="J158" i="6"/>
  <c r="J111" i="6"/>
  <c r="J96" i="6"/>
  <c r="J147" i="6"/>
  <c r="J114" i="6"/>
  <c r="J131" i="6"/>
  <c r="J127" i="6"/>
  <c r="J123" i="6"/>
  <c r="J98" i="6"/>
  <c r="J90" i="6"/>
  <c r="J152" i="6"/>
  <c r="J73" i="6"/>
  <c r="J159" i="6"/>
  <c r="J103" i="6"/>
  <c r="J84" i="6"/>
  <c r="J89" i="6"/>
  <c r="J145" i="6"/>
  <c r="J129" i="6"/>
  <c r="J85" i="6"/>
  <c r="J81" i="6"/>
  <c r="J58" i="6"/>
  <c r="J130" i="6"/>
  <c r="J67" i="6"/>
  <c r="J52" i="6"/>
  <c r="J77" i="6"/>
  <c r="J109" i="6"/>
  <c r="J71" i="6"/>
  <c r="J104" i="6"/>
  <c r="J91" i="6"/>
  <c r="J136" i="6"/>
  <c r="J61" i="6"/>
  <c r="J27" i="6"/>
  <c r="J45" i="6"/>
  <c r="J65" i="6"/>
  <c r="J53" i="6"/>
  <c r="J108" i="6"/>
  <c r="J82" i="6"/>
  <c r="J43" i="6"/>
  <c r="J68" i="6"/>
  <c r="J39" i="6"/>
  <c r="J75" i="6"/>
  <c r="J37" i="6"/>
  <c r="J57" i="6"/>
  <c r="J59" i="6"/>
  <c r="J76" i="6"/>
  <c r="J78" i="6"/>
  <c r="J48" i="6"/>
  <c r="J42" i="6"/>
  <c r="J31" i="6"/>
  <c r="J60" i="6"/>
  <c r="J2" i="6"/>
  <c r="J187" i="6"/>
  <c r="N2" i="6"/>
  <c r="Q2" i="6"/>
  <c r="T2" i="6"/>
  <c r="W2" i="6"/>
  <c r="N12" i="6"/>
  <c r="Q12" i="6"/>
  <c r="T12" i="6"/>
  <c r="W12" i="6"/>
  <c r="N16" i="6"/>
  <c r="Q16" i="6"/>
  <c r="T16" i="6"/>
  <c r="W16" i="6"/>
  <c r="N19" i="6"/>
  <c r="Q19" i="6"/>
  <c r="T19" i="6"/>
  <c r="W19" i="6"/>
  <c r="N22" i="6"/>
  <c r="Q22" i="6"/>
  <c r="T22" i="6"/>
  <c r="W22" i="6"/>
  <c r="N3" i="6"/>
  <c r="Q3" i="6"/>
  <c r="T3" i="6"/>
  <c r="W3" i="6"/>
  <c r="N10" i="6"/>
  <c r="Q10" i="6"/>
  <c r="T10" i="6"/>
  <c r="W10" i="6"/>
  <c r="N24" i="6"/>
  <c r="Q24" i="6"/>
  <c r="T24" i="6"/>
  <c r="W24" i="6"/>
  <c r="N159" i="6" l="1"/>
  <c r="Q159" i="6"/>
  <c r="T159" i="6"/>
  <c r="W159" i="6"/>
  <c r="N163" i="6"/>
  <c r="Q163" i="6"/>
  <c r="T163" i="6"/>
  <c r="W163" i="6"/>
  <c r="N153" i="6"/>
  <c r="Q153" i="6"/>
  <c r="T153" i="6"/>
  <c r="W153" i="6"/>
  <c r="N145" i="6"/>
  <c r="Q145" i="6"/>
  <c r="T145" i="6"/>
  <c r="W145" i="6"/>
  <c r="N150" i="6"/>
  <c r="Q150" i="6"/>
  <c r="T150" i="6"/>
  <c r="W150" i="6"/>
  <c r="N157" i="6"/>
  <c r="Q157" i="6"/>
  <c r="T157" i="6"/>
  <c r="W157" i="6"/>
  <c r="N154" i="6" l="1"/>
  <c r="Q154" i="6"/>
  <c r="T154" i="6"/>
  <c r="W154" i="6"/>
  <c r="N130" i="6"/>
  <c r="Q130" i="6"/>
  <c r="T130" i="6"/>
  <c r="W130" i="6"/>
  <c r="N149" i="6" l="1"/>
  <c r="Q149" i="6"/>
  <c r="T149" i="6"/>
  <c r="W149" i="6"/>
  <c r="N141" i="6"/>
  <c r="Q141" i="6"/>
  <c r="T141" i="6"/>
  <c r="W141" i="6"/>
  <c r="N115" i="6"/>
  <c r="Q115" i="6"/>
  <c r="T115" i="6"/>
  <c r="W115" i="6"/>
  <c r="N139" i="6"/>
  <c r="Q139" i="6"/>
  <c r="T139" i="6"/>
  <c r="W139" i="6"/>
  <c r="N140" i="6"/>
  <c r="Q140" i="6"/>
  <c r="T140" i="6"/>
  <c r="W140" i="6"/>
  <c r="N92" i="6" l="1"/>
  <c r="Q92" i="6"/>
  <c r="T92" i="6"/>
  <c r="W92" i="6"/>
  <c r="N134" i="6"/>
  <c r="Q134" i="6"/>
  <c r="T134" i="6"/>
  <c r="W134" i="6"/>
  <c r="N112" i="6"/>
  <c r="Q112" i="6"/>
  <c r="T112" i="6"/>
  <c r="W112" i="6"/>
  <c r="N118" i="6"/>
  <c r="Q118" i="6"/>
  <c r="T118" i="6"/>
  <c r="W118" i="6"/>
  <c r="N119" i="6"/>
  <c r="Q119" i="6"/>
  <c r="T119" i="6"/>
  <c r="W119" i="6"/>
  <c r="N102" i="6"/>
  <c r="Q102" i="6"/>
  <c r="T102" i="6"/>
  <c r="W102" i="6"/>
  <c r="N101" i="6"/>
  <c r="Q101" i="6"/>
  <c r="T101" i="6"/>
  <c r="W101" i="6"/>
  <c r="N162" i="6" l="1"/>
  <c r="Q162" i="6"/>
  <c r="T162" i="6"/>
  <c r="W162" i="6"/>
  <c r="N160" i="6"/>
  <c r="Q160" i="6"/>
  <c r="T160" i="6"/>
  <c r="W160" i="6"/>
  <c r="N110" i="6"/>
  <c r="Q110" i="6"/>
  <c r="T110" i="6"/>
  <c r="W110" i="6"/>
  <c r="N161" i="6"/>
  <c r="Q161" i="6"/>
  <c r="T161" i="6"/>
  <c r="W161" i="6"/>
  <c r="N132" i="6" l="1"/>
  <c r="Q132" i="6"/>
  <c r="T132" i="6"/>
  <c r="W132" i="6"/>
  <c r="N131" i="6" l="1"/>
  <c r="Q131" i="6"/>
  <c r="T131" i="6"/>
  <c r="W131" i="6"/>
  <c r="N147" i="6"/>
  <c r="Q147" i="6"/>
  <c r="T147" i="6"/>
  <c r="W147" i="6"/>
  <c r="N158" i="6"/>
  <c r="Q158" i="6"/>
  <c r="T158" i="6"/>
  <c r="W158" i="6"/>
  <c r="N156" i="6"/>
  <c r="Q156" i="6"/>
  <c r="T156" i="6"/>
  <c r="W156" i="6"/>
  <c r="N151" i="6"/>
  <c r="Q151" i="6"/>
  <c r="T151" i="6"/>
  <c r="W151" i="6"/>
  <c r="N144" i="6"/>
  <c r="Q144" i="6"/>
  <c r="T144" i="6"/>
  <c r="W144" i="6"/>
  <c r="N138" i="6"/>
  <c r="Q138" i="6"/>
  <c r="T138" i="6"/>
  <c r="W138" i="6"/>
  <c r="N155" i="6"/>
  <c r="Q155" i="6"/>
  <c r="T155" i="6"/>
  <c r="W155" i="6"/>
  <c r="N142" i="6"/>
  <c r="Q142" i="6"/>
  <c r="T142" i="6"/>
  <c r="W142" i="6"/>
  <c r="N143" i="6"/>
  <c r="Q143" i="6"/>
  <c r="T143" i="6"/>
  <c r="W143" i="6"/>
  <c r="N127" i="6"/>
  <c r="Q127" i="6"/>
  <c r="T127" i="6"/>
  <c r="W127" i="6"/>
  <c r="N125" i="6"/>
  <c r="N135" i="6"/>
  <c r="Q125" i="6"/>
  <c r="Q135" i="6"/>
  <c r="T125" i="6"/>
  <c r="T135" i="6"/>
  <c r="W125" i="6"/>
  <c r="W135" i="6"/>
  <c r="N126" i="6"/>
  <c r="Q126" i="6"/>
  <c r="T126" i="6"/>
  <c r="W126" i="6"/>
  <c r="N116" i="6"/>
  <c r="Q116" i="6"/>
  <c r="T116" i="6"/>
  <c r="W116" i="6"/>
  <c r="N114" i="6"/>
  <c r="Q114" i="6"/>
  <c r="T114" i="6"/>
  <c r="W114" i="6"/>
  <c r="N113" i="6" l="1"/>
  <c r="Q113" i="6"/>
  <c r="T113" i="6"/>
  <c r="W113" i="6"/>
  <c r="N152" i="6"/>
  <c r="Q152" i="6"/>
  <c r="T152" i="6"/>
  <c r="W152" i="6"/>
  <c r="N129" i="6"/>
  <c r="Q129" i="6"/>
  <c r="T129" i="6"/>
  <c r="W129" i="6"/>
  <c r="N148" i="6" l="1"/>
  <c r="Q148" i="6"/>
  <c r="T148" i="6"/>
  <c r="W148" i="6"/>
  <c r="N146" i="6"/>
  <c r="Q146" i="6"/>
  <c r="T146" i="6"/>
  <c r="W146" i="6"/>
  <c r="N128" i="6"/>
  <c r="Q128" i="6"/>
  <c r="T128" i="6"/>
  <c r="W128" i="6"/>
  <c r="N123" i="6"/>
  <c r="Q123" i="6"/>
  <c r="T123" i="6"/>
  <c r="W123" i="6"/>
  <c r="N120" i="6"/>
  <c r="Q120" i="6"/>
  <c r="T120" i="6"/>
  <c r="W120" i="6"/>
  <c r="N137" i="6"/>
  <c r="Q137" i="6"/>
  <c r="T137" i="6"/>
  <c r="W137" i="6"/>
  <c r="N106" i="6"/>
  <c r="Q106" i="6"/>
  <c r="T106" i="6"/>
  <c r="W106" i="6"/>
  <c r="N103" i="6"/>
  <c r="Q103" i="6"/>
  <c r="T103" i="6"/>
  <c r="W103" i="6"/>
  <c r="N90" i="6"/>
  <c r="Q90" i="6"/>
  <c r="T90" i="6"/>
  <c r="W90" i="6"/>
  <c r="N122" i="6"/>
  <c r="Q122" i="6"/>
  <c r="T122" i="6"/>
  <c r="W122" i="6"/>
  <c r="N97" i="6"/>
  <c r="Q97" i="6"/>
  <c r="T97" i="6"/>
  <c r="W97" i="6"/>
  <c r="N26" i="6"/>
  <c r="Q26" i="6"/>
  <c r="T26" i="6"/>
  <c r="W26" i="6"/>
  <c r="N18" i="6" l="1"/>
  <c r="Q18" i="6"/>
  <c r="T18" i="6"/>
  <c r="W18" i="6"/>
  <c r="N33" i="6" l="1"/>
  <c r="Q33" i="6"/>
  <c r="T33" i="6"/>
  <c r="W33" i="6"/>
  <c r="N27" i="6" l="1"/>
  <c r="Q27" i="6"/>
  <c r="T27" i="6"/>
  <c r="W27" i="6"/>
  <c r="N9" i="6"/>
  <c r="Q9" i="6"/>
  <c r="T9" i="6"/>
  <c r="W9" i="6"/>
  <c r="N8" i="6" l="1"/>
  <c r="Q8" i="6"/>
  <c r="T8" i="6"/>
  <c r="W8" i="6"/>
  <c r="N17" i="6"/>
  <c r="Q17" i="6"/>
  <c r="T17" i="6"/>
  <c r="W17" i="6"/>
  <c r="N11" i="6"/>
  <c r="Q11" i="6"/>
  <c r="T11" i="6"/>
  <c r="W11" i="6"/>
  <c r="N29" i="6" l="1"/>
  <c r="Q29" i="6"/>
  <c r="T29" i="6"/>
  <c r="W29" i="6"/>
  <c r="N31" i="6"/>
  <c r="Q31" i="6"/>
  <c r="T31" i="6"/>
  <c r="W31" i="6"/>
  <c r="N25" i="6" l="1"/>
  <c r="Q25" i="6"/>
  <c r="T25" i="6"/>
  <c r="W25" i="6"/>
  <c r="N99" i="6" l="1"/>
  <c r="Q99" i="6"/>
  <c r="T99" i="6"/>
  <c r="W99" i="6"/>
  <c r="N93" i="6"/>
  <c r="Q93" i="6"/>
  <c r="T93" i="6"/>
  <c r="W93" i="6"/>
  <c r="N98" i="6"/>
  <c r="Q98" i="6"/>
  <c r="T98" i="6"/>
  <c r="W98" i="6"/>
  <c r="N94" i="6"/>
  <c r="Q94" i="6"/>
  <c r="T94" i="6"/>
  <c r="W94" i="6"/>
  <c r="N107" i="6"/>
  <c r="Q107" i="6"/>
  <c r="T107" i="6"/>
  <c r="W107" i="6"/>
  <c r="N133" i="6"/>
  <c r="Q133" i="6"/>
  <c r="T133" i="6"/>
  <c r="W133" i="6"/>
  <c r="N73" i="6" l="1"/>
  <c r="Q73" i="6"/>
  <c r="T73" i="6"/>
  <c r="W73" i="6"/>
  <c r="N95" i="6"/>
  <c r="Q95" i="6"/>
  <c r="T95" i="6"/>
  <c r="W95" i="6"/>
  <c r="N105" i="6"/>
  <c r="Q105" i="6"/>
  <c r="T105" i="6"/>
  <c r="W105" i="6"/>
  <c r="N96" i="6"/>
  <c r="Q96" i="6"/>
  <c r="T96" i="6"/>
  <c r="W96" i="6"/>
  <c r="N111" i="6"/>
  <c r="Q111" i="6"/>
  <c r="T111" i="6"/>
  <c r="W111" i="6"/>
  <c r="N100" i="6"/>
  <c r="Q100" i="6"/>
  <c r="T100" i="6"/>
  <c r="W100" i="6"/>
  <c r="N77" i="6" l="1"/>
  <c r="Q77" i="6"/>
  <c r="T77" i="6"/>
  <c r="W77" i="6"/>
  <c r="N109" i="6"/>
  <c r="Q109" i="6"/>
  <c r="T109" i="6"/>
  <c r="W109" i="6"/>
  <c r="N84" i="6"/>
  <c r="Q84" i="6"/>
  <c r="T84" i="6"/>
  <c r="W84" i="6"/>
  <c r="N71" i="6"/>
  <c r="Q71" i="6"/>
  <c r="T71" i="6"/>
  <c r="W71" i="6"/>
  <c r="N180" i="6"/>
  <c r="Q180" i="6"/>
  <c r="T180" i="6"/>
  <c r="W180" i="6"/>
  <c r="N67" i="6"/>
  <c r="Q67" i="6"/>
  <c r="T67" i="6"/>
  <c r="W67" i="6"/>
  <c r="N124" i="6"/>
  <c r="Q124" i="6"/>
  <c r="T124" i="6"/>
  <c r="W124" i="6"/>
  <c r="N89" i="6"/>
  <c r="Q89" i="6"/>
  <c r="T89" i="6"/>
  <c r="W89" i="6"/>
  <c r="N81" i="6"/>
  <c r="Q81" i="6"/>
  <c r="T81" i="6"/>
  <c r="W81" i="6"/>
  <c r="N88" i="6" l="1"/>
  <c r="Q88" i="6"/>
  <c r="T88" i="6"/>
  <c r="W88" i="6"/>
  <c r="N85" i="6"/>
  <c r="Q85" i="6"/>
  <c r="T85" i="6"/>
  <c r="W85" i="6"/>
  <c r="N70" i="6"/>
  <c r="Q70" i="6"/>
  <c r="T70" i="6"/>
  <c r="W70" i="6"/>
  <c r="N37" i="6" l="1"/>
  <c r="Q37" i="6"/>
  <c r="T37" i="6"/>
  <c r="W37" i="6"/>
  <c r="N28" i="6"/>
  <c r="Q28" i="6"/>
  <c r="T28" i="6"/>
  <c r="W28" i="6"/>
  <c r="N32" i="6"/>
  <c r="Q32" i="6"/>
  <c r="T32" i="6"/>
  <c r="W32" i="6"/>
  <c r="N165" i="6" l="1"/>
  <c r="Q165" i="6"/>
  <c r="T165" i="6"/>
  <c r="W165" i="6"/>
  <c r="N175" i="6"/>
  <c r="Q175" i="6"/>
  <c r="T175" i="6"/>
  <c r="W175" i="6"/>
  <c r="N34" i="6"/>
  <c r="Q34" i="6"/>
  <c r="T34" i="6"/>
  <c r="W34" i="6"/>
  <c r="N40" i="6"/>
  <c r="Q40" i="6"/>
  <c r="T40" i="6"/>
  <c r="W40" i="6"/>
  <c r="N186" i="6"/>
  <c r="Q186" i="6"/>
  <c r="T186" i="6"/>
  <c r="W186" i="6"/>
  <c r="N181" i="6" l="1"/>
  <c r="Q181" i="6"/>
  <c r="T181" i="6"/>
  <c r="W181" i="6"/>
  <c r="N108" i="6"/>
  <c r="Q108" i="6"/>
  <c r="T108" i="6"/>
  <c r="W108" i="6"/>
  <c r="N91" i="6"/>
  <c r="Q91" i="6"/>
  <c r="T91" i="6"/>
  <c r="W91" i="6"/>
  <c r="N82" i="6"/>
  <c r="Q82" i="6"/>
  <c r="T82" i="6"/>
  <c r="W82" i="6"/>
  <c r="N78" i="6" l="1"/>
  <c r="Q78" i="6"/>
  <c r="T78" i="6"/>
  <c r="W78" i="6"/>
  <c r="N83" i="6" l="1"/>
  <c r="Q83" i="6"/>
  <c r="T83" i="6"/>
  <c r="W83" i="6"/>
  <c r="N79" i="6" l="1"/>
  <c r="Q79" i="6"/>
  <c r="T79" i="6"/>
  <c r="W79" i="6"/>
  <c r="N75" i="6"/>
  <c r="Q75" i="6"/>
  <c r="T75" i="6"/>
  <c r="W75" i="6"/>
  <c r="N74" i="6"/>
  <c r="Q74" i="6"/>
  <c r="T74" i="6"/>
  <c r="W74" i="6"/>
  <c r="N121" i="6"/>
  <c r="Q121" i="6"/>
  <c r="T121" i="6"/>
  <c r="W121" i="6"/>
  <c r="N59" i="6"/>
  <c r="Q59" i="6"/>
  <c r="T59" i="6"/>
  <c r="W59" i="6"/>
  <c r="N65" i="6"/>
  <c r="Q65" i="6"/>
  <c r="T65" i="6"/>
  <c r="W65" i="6"/>
  <c r="N76" i="6"/>
  <c r="Q76" i="6"/>
  <c r="T76" i="6"/>
  <c r="W76" i="6"/>
  <c r="N58" i="6"/>
  <c r="Q58" i="6"/>
  <c r="T58" i="6"/>
  <c r="W58" i="6"/>
  <c r="N47" i="6"/>
  <c r="Q47" i="6"/>
  <c r="T47" i="6"/>
  <c r="W47" i="6"/>
  <c r="N52" i="6"/>
  <c r="Q52" i="6"/>
  <c r="T52" i="6"/>
  <c r="W52" i="6"/>
  <c r="N60" i="6"/>
  <c r="Q60" i="6"/>
  <c r="T60" i="6"/>
  <c r="W60" i="6"/>
  <c r="N56" i="6"/>
  <c r="Q56" i="6"/>
  <c r="T56" i="6"/>
  <c r="W56" i="6"/>
  <c r="N117" i="6"/>
  <c r="Q117" i="6"/>
  <c r="T117" i="6"/>
  <c r="W117" i="6"/>
  <c r="N87" i="6"/>
  <c r="Q87" i="6"/>
  <c r="T87" i="6"/>
  <c r="W87" i="6"/>
  <c r="N86" i="6"/>
  <c r="Q86" i="6"/>
  <c r="T86" i="6"/>
  <c r="W86" i="6"/>
  <c r="N72" i="6" l="1"/>
  <c r="Q72" i="6"/>
  <c r="T72" i="6"/>
  <c r="W72" i="6"/>
  <c r="N64" i="6"/>
  <c r="Q64" i="6"/>
  <c r="T64" i="6"/>
  <c r="W64" i="6"/>
  <c r="N68" i="6"/>
  <c r="Q68" i="6"/>
  <c r="T68" i="6"/>
  <c r="W68" i="6"/>
  <c r="N69" i="6"/>
  <c r="Q69" i="6"/>
  <c r="T69" i="6"/>
  <c r="W69" i="6"/>
  <c r="N63" i="6"/>
  <c r="Q63" i="6"/>
  <c r="T63" i="6"/>
  <c r="W63" i="6"/>
  <c r="N62" i="6" l="1"/>
  <c r="Q62" i="6"/>
  <c r="T62" i="6"/>
  <c r="W62" i="6"/>
  <c r="N38" i="6"/>
  <c r="Q38" i="6"/>
  <c r="T38" i="6"/>
  <c r="W38" i="6"/>
  <c r="N61" i="6" l="1"/>
  <c r="Q61" i="6"/>
  <c r="T61" i="6"/>
  <c r="W61" i="6"/>
  <c r="N57" i="6"/>
  <c r="Q57" i="6"/>
  <c r="T57" i="6"/>
  <c r="W57" i="6"/>
  <c r="W30" i="6" l="1"/>
  <c r="W39" i="6"/>
  <c r="W13" i="6"/>
  <c r="W21" i="6"/>
  <c r="W53" i="6"/>
  <c r="W104" i="6"/>
  <c r="W136" i="6"/>
  <c r="W80" i="6"/>
  <c r="W20" i="6"/>
  <c r="W5" i="6"/>
  <c r="W42" i="6"/>
  <c r="W23" i="6"/>
  <c r="W36" i="6"/>
  <c r="W177" i="6"/>
  <c r="W164" i="6"/>
  <c r="W183" i="6"/>
  <c r="W35" i="6"/>
  <c r="W179" i="6"/>
  <c r="W187" i="6"/>
  <c r="W43" i="6"/>
  <c r="W41" i="6"/>
  <c r="W44" i="6"/>
  <c r="W46" i="6"/>
  <c r="W45" i="6"/>
  <c r="W48" i="6"/>
  <c r="W66" i="6"/>
  <c r="W51" i="6"/>
  <c r="W50" i="6"/>
  <c r="W49" i="6"/>
  <c r="W55" i="6"/>
  <c r="W54" i="6"/>
  <c r="T30" i="6"/>
  <c r="T39" i="6"/>
  <c r="T13" i="6"/>
  <c r="T21" i="6"/>
  <c r="T53" i="6"/>
  <c r="T104" i="6"/>
  <c r="T136" i="6"/>
  <c r="T80" i="6"/>
  <c r="T20" i="6"/>
  <c r="T5" i="6"/>
  <c r="T42" i="6"/>
  <c r="T23" i="6"/>
  <c r="T36" i="6"/>
  <c r="T177" i="6"/>
  <c r="T164" i="6"/>
  <c r="T183" i="6"/>
  <c r="T35" i="6"/>
  <c r="T179" i="6"/>
  <c r="T187" i="6"/>
  <c r="T43" i="6"/>
  <c r="T41" i="6"/>
  <c r="T44" i="6"/>
  <c r="T46" i="6"/>
  <c r="T45" i="6"/>
  <c r="T48" i="6"/>
  <c r="T66" i="6"/>
  <c r="T51" i="6"/>
  <c r="T50" i="6"/>
  <c r="T49" i="6"/>
  <c r="T55" i="6"/>
  <c r="T54" i="6"/>
  <c r="Q30" i="6"/>
  <c r="Q39" i="6"/>
  <c r="Q13" i="6"/>
  <c r="Q21" i="6"/>
  <c r="Q53" i="6"/>
  <c r="Q104" i="6"/>
  <c r="Q136" i="6"/>
  <c r="Q80" i="6"/>
  <c r="Q20" i="6"/>
  <c r="Q5" i="6"/>
  <c r="Q42" i="6"/>
  <c r="Q23" i="6"/>
  <c r="Q36" i="6"/>
  <c r="Q177" i="6"/>
  <c r="Q164" i="6"/>
  <c r="Q183" i="6"/>
  <c r="Q35" i="6"/>
  <c r="Q179" i="6"/>
  <c r="Q187" i="6"/>
  <c r="Q43" i="6"/>
  <c r="Q41" i="6"/>
  <c r="Q44" i="6"/>
  <c r="Q46" i="6"/>
  <c r="Q45" i="6"/>
  <c r="Q48" i="6"/>
  <c r="Q66" i="6"/>
  <c r="Q51" i="6"/>
  <c r="Q50" i="6"/>
  <c r="Q49" i="6"/>
  <c r="Q55" i="6"/>
  <c r="Q54" i="6"/>
  <c r="N30" i="6"/>
  <c r="N39" i="6"/>
  <c r="N13" i="6"/>
  <c r="N21" i="6"/>
  <c r="N53" i="6"/>
  <c r="N104" i="6"/>
  <c r="N136" i="6"/>
  <c r="N80" i="6"/>
  <c r="N20" i="6"/>
  <c r="N5" i="6"/>
  <c r="N42" i="6"/>
  <c r="N23" i="6"/>
  <c r="N36" i="6"/>
  <c r="N177" i="6"/>
  <c r="N164" i="6"/>
  <c r="N183" i="6"/>
  <c r="N35" i="6"/>
  <c r="N179" i="6"/>
  <c r="N187" i="6"/>
  <c r="N43" i="6"/>
  <c r="N41" i="6"/>
  <c r="N44" i="6"/>
  <c r="N46" i="6"/>
  <c r="N45" i="6"/>
  <c r="N48" i="6"/>
  <c r="N66" i="6"/>
  <c r="N51" i="6"/>
  <c r="N50" i="6"/>
  <c r="N49" i="6"/>
  <c r="N55" i="6"/>
  <c r="N54" i="6"/>
</calcChain>
</file>

<file path=xl/sharedStrings.xml><?xml version="1.0" encoding="utf-8"?>
<sst xmlns="http://schemas.openxmlformats.org/spreadsheetml/2006/main" count="1064" uniqueCount="779">
  <si>
    <t>1800 Soquel</t>
  </si>
  <si>
    <t>135 Vista Branciforte</t>
  </si>
  <si>
    <t>530 S Branciforte</t>
  </si>
  <si>
    <t>148 Sunnyside</t>
  </si>
  <si>
    <t>801 River</t>
  </si>
  <si>
    <t>724 Darwin</t>
  </si>
  <si>
    <t>2035 N Pacific</t>
  </si>
  <si>
    <t>1129 Soquel</t>
  </si>
  <si>
    <t>122 Benito</t>
  </si>
  <si>
    <t>101 Felix</t>
  </si>
  <si>
    <t>448 May</t>
  </si>
  <si>
    <t>137 Pryce</t>
  </si>
  <si>
    <t>1024 Soquel</t>
  </si>
  <si>
    <t>100 Laurel</t>
  </si>
  <si>
    <t>501 Upper Park</t>
  </si>
  <si>
    <t>Total</t>
  </si>
  <si>
    <t>135 Dubois</t>
  </si>
  <si>
    <t>1201 Fair</t>
  </si>
  <si>
    <t>112 California St</t>
  </si>
  <si>
    <t>418 Pennsylvania</t>
  </si>
  <si>
    <t>508 Front</t>
  </si>
  <si>
    <t>902 Third</t>
  </si>
  <si>
    <t>600 Encinal</t>
  </si>
  <si>
    <t>140 Fairland</t>
  </si>
  <si>
    <t>1459 High</t>
  </si>
  <si>
    <t>Address</t>
  </si>
  <si>
    <t>Description</t>
  </si>
  <si>
    <t>date applied</t>
  </si>
  <si>
    <t>date approved</t>
  </si>
  <si>
    <t>bldg permit issued date</t>
  </si>
  <si>
    <t>Bldg permit finaled date</t>
  </si>
  <si>
    <t>Neighborhood</t>
  </si>
  <si>
    <t>New dwellings</t>
  </si>
  <si>
    <t>Demo dwellings</t>
  </si>
  <si>
    <t>Net dwellings</t>
  </si>
  <si>
    <t>New commercial</t>
  </si>
  <si>
    <t>demo commercial</t>
  </si>
  <si>
    <t>net commercial</t>
  </si>
  <si>
    <t>new industrial</t>
  </si>
  <si>
    <t>demo industrial</t>
  </si>
  <si>
    <t>net industrial</t>
  </si>
  <si>
    <t>permit no</t>
  </si>
  <si>
    <t>130 Center</t>
  </si>
  <si>
    <t>727 Hanover</t>
  </si>
  <si>
    <t>912 Western</t>
  </si>
  <si>
    <t>530 Front</t>
  </si>
  <si>
    <t>415 Linden</t>
  </si>
  <si>
    <t>409 Linden</t>
  </si>
  <si>
    <t>247 High</t>
  </si>
  <si>
    <t>175 Westview</t>
  </si>
  <si>
    <t>126 Eucalyptus</t>
  </si>
  <si>
    <t>908 Ocean</t>
  </si>
  <si>
    <t>716 Monterey</t>
  </si>
  <si>
    <t>119 Coral</t>
  </si>
  <si>
    <t>818 Pacific</t>
  </si>
  <si>
    <t>726 San Juan</t>
  </si>
  <si>
    <t>202 Panetta</t>
  </si>
  <si>
    <t>141 Toledo, 114 and 118 Olive</t>
  </si>
  <si>
    <t>1619 Delaware</t>
  </si>
  <si>
    <t>215 Beach</t>
  </si>
  <si>
    <t>335 Golf Club</t>
  </si>
  <si>
    <t>Row Labels</t>
  </si>
  <si>
    <t>Grand Total</t>
  </si>
  <si>
    <t>Status</t>
  </si>
  <si>
    <t>(All)</t>
  </si>
  <si>
    <t>Sum of Net dwellings</t>
  </si>
  <si>
    <t>Sum of net commercial</t>
  </si>
  <si>
    <t>Sum of net industrial</t>
  </si>
  <si>
    <t>CP21-0011</t>
  </si>
  <si>
    <t>Non-residential Demolition Authorization Permit to demolish an existing commercial building, a Density Bonus request to exceed height and Floor Area Ratio and reduce setbacks, and a Special Use Permit, Coastal Permit, and Design Permit to construct a six story, mixed-use building with 233 Single Room Occupancy (SRO) units and 2,618 sq. ft. of ground floor commercial space on a parcel located in the RTC/CZ-O/FP-O (Tourist Residential Beach Commercial/Coastal Zone Overlay/Floodplain Overlay) zone districts and Beach and South of Laurel Area Plan.</t>
  </si>
  <si>
    <t>Downtown</t>
  </si>
  <si>
    <t>CP20-0128</t>
  </si>
  <si>
    <t>Residential Demolition Authorization Permit and Design Permit to demolish an existing single family home, detached garage, and two sheds, and construct a twelve unit multi-family rental development on a parcel located in the R-M (Multiple Residence-Medium Density) zone district.</t>
  </si>
  <si>
    <t>Lower Eastside</t>
  </si>
  <si>
    <t>CP20-0098</t>
  </si>
  <si>
    <t>Non-Residential Demolition Authorization Permit, Subdivision, Special Use Permit, and Design Permit to demolish existing commercial buildings and construct a mixed-use condominium building with 170 residential dwelling units and 10,338 square feet of commercial space on a site in the CBD/FP-O (Central Business District; Floodplain Overlay) zone district and within the Front Street Riverfront Area of the Downtown Plan.</t>
  </si>
  <si>
    <t>River/Front</t>
  </si>
  <si>
    <t>CP20-0126</t>
  </si>
  <si>
    <t>Minor Land Division to divide one parcel into two parcels of 5,768 square feet and 6,615 square feet of net lot area on a lot within the R-1-5 (Single-Family Residence) zone district.</t>
  </si>
  <si>
    <t>Upper Eastside</t>
  </si>
  <si>
    <t>CP19-0103</t>
  </si>
  <si>
    <t>Bldg permit no</t>
  </si>
  <si>
    <t>B20-0146</t>
  </si>
  <si>
    <t>Administrative Use Permit, Historic Alteration Permit and Design Permit to convert a two-story office building to a seven unit apartment complex including a reconfiguration of parking and exterior alterations to the building included on the City's Historic Building Survey (Volume I, Page 110) on property  in the CC (Community Commercial) zone district.</t>
  </si>
  <si>
    <t>Harvey West</t>
  </si>
  <si>
    <t>Dwelling Units</t>
  </si>
  <si>
    <t>Commercial Square Footage</t>
  </si>
  <si>
    <t>General Plan Area</t>
  </si>
  <si>
    <t>Office square footage</t>
  </si>
  <si>
    <t>Industrial square footage</t>
  </si>
  <si>
    <t>Beach Area</t>
  </si>
  <si>
    <t>Carbonera Sphere</t>
  </si>
  <si>
    <t>Eastside Sphere</t>
  </si>
  <si>
    <t xml:space="preserve">Golf Club </t>
  </si>
  <si>
    <t>Lower Westside</t>
  </si>
  <si>
    <t>Mission Street</t>
  </si>
  <si>
    <t>Ocean Street</t>
  </si>
  <si>
    <t>River St/Front Street</t>
  </si>
  <si>
    <t>Soquel Avenue</t>
  </si>
  <si>
    <t>Upper Westside</t>
  </si>
  <si>
    <t>Water Street</t>
  </si>
  <si>
    <t>Westside Industrial</t>
  </si>
  <si>
    <t>Estimated General Plan 2030 Buildout (Table 3-3)</t>
  </si>
  <si>
    <t>310 hotel rooms</t>
  </si>
  <si>
    <t>new office</t>
  </si>
  <si>
    <t>demo office</t>
  </si>
  <si>
    <t>net office</t>
  </si>
  <si>
    <t>Net hotel rooms</t>
  </si>
  <si>
    <t>Estimated GP 2030 population increase:</t>
  </si>
  <si>
    <t>Sum of net office</t>
  </si>
  <si>
    <t>Count of Net hotel rooms</t>
  </si>
  <si>
    <t>CP13-0059</t>
  </si>
  <si>
    <t xml:space="preserve">Historic Demolition, Residential Demolition Authorization, Design, Coastal, Planned Development, and Administrative Use Permits, Boundary Adjustment, and Historic Building Survey Deletion to demolish an existing 44-unit residential complex except for a portion of the existing building and tower and construct a 165-room hotel with restaurant, meeting rooms, and a partially underground garage in the RTC/CZO/SPO zone district. (Environmental Determination: EIR)       </t>
  </si>
  <si>
    <t>B19-0017</t>
  </si>
  <si>
    <t>Beach</t>
  </si>
  <si>
    <t>313 Riverside</t>
  </si>
  <si>
    <t>07-050.0</t>
  </si>
  <si>
    <t>dp/cp/rda/aup/pd/lla to demo 3 hotels (peter pan, super 8 and big 6 motels with 64 rooms and two manager's units and one house, and construct a new 150 room hotel with rest bar, meeting facilities and underground parking in the rtc/czo/spo/fp zone district. ed/ce</t>
  </si>
  <si>
    <t>B15-0057</t>
  </si>
  <si>
    <t>550 Second</t>
  </si>
  <si>
    <t>CP16-0149</t>
  </si>
  <si>
    <t>Commercial Demolition Authorization Permit to demolish a 20-Room Hotel and Design, Coastal and Special Use Permit to construct a 60-Room Hotel with Basement Parking in the R-T(B) Zone District.</t>
  </si>
  <si>
    <t>B18-0302</t>
  </si>
  <si>
    <t>CP20-0120</t>
  </si>
  <si>
    <t>CP20-0106</t>
  </si>
  <si>
    <t>Residential Demolition Authorization Permit, Design Permit, Variance to lot width, and Density Bonus to demolish an existing single-family dwelling and construct a seven unit apartment building on a 6,732 square foot, substandard parcel located in the R-M (Multi-Family Residential- Medium Density) zone district.</t>
  </si>
  <si>
    <t>Minor Land Division to divide an 11,879 square foot parcel into two parcels of 5,425 square feet and 5,970 square feet in the R-1-5 zone district.</t>
  </si>
  <si>
    <t>CP20-0125</t>
  </si>
  <si>
    <t>Lot Line adjustment and Minor Modification to 95-306 to combine two lots and Design Permit to construct three homes within an approved planned development in the RL (Multiple Residences – Low Density) zone district.</t>
  </si>
  <si>
    <t>B21-0117</t>
  </si>
  <si>
    <t>CP20-0068</t>
  </si>
  <si>
    <t>1133 East Cliff</t>
  </si>
  <si>
    <t>CP20-0074</t>
  </si>
  <si>
    <t>Residential Demolition Authorization Permit, Minor Land Division, Design Permit, Coastal Permit, and Heritage Tree Removal Permit to demolish a single-family-dwelling, remove two heritage trees, and construct four townhouses on a parcel located in the R-L/CZ-O/SP-O zone districts and within the Seabright Area Plan.</t>
  </si>
  <si>
    <t>CP19-0187</t>
  </si>
  <si>
    <t>Design Permit to replace existing garage with new two-car garage and new three-story structure with three apartments including a studio and two one- bedroom units on a lot in the RM (Multiple Residence - Medium Density) Zone District.</t>
  </si>
  <si>
    <t>Ocean St</t>
  </si>
  <si>
    <t>CP19-0176</t>
  </si>
  <si>
    <t>General Plan Amendment/Local Coastal Plan Amendment to change a land use designation from LM (Low-Medium Density Residential 10.1-20 DU/Acre) to M (Medium Density Residential 20.1-30 DU/Acre) and rezoning from RL (Multiple Residence - Low Density) to RM (Multiple Residence - Medium Density);  Design Permit, Coastal Permit, and Density Bonus request to add 100 new apartment units to an existing 240 unit apartment complex (Cypress Point) located in the RL (Multiple Residence Low Density) zone district.</t>
  </si>
  <si>
    <t>CP19-0156</t>
  </si>
  <si>
    <t>417 Cedar</t>
  </si>
  <si>
    <t>Design permit for first and second floor additions (351 square feet) to a non contributing commercial structure located in a National Register Historic District and the CC (Community Commercial) zone district.</t>
  </si>
  <si>
    <t>CP19-0144</t>
  </si>
  <si>
    <t>Design Permit to construct a 5,500 square foot multi-purpose steel building to replace existing trailers on a site in the PK (Parks) zone district.</t>
  </si>
  <si>
    <t>CP19-0122</t>
  </si>
  <si>
    <t>Design Permit and Slope Variance to demolish an existing 3,696 square foot office building and construct a mixed-use building that includes 3,777 square feet of ground floor office space and 26 units above within 10 feet of a 30 percent slope, and a Variance to sidewalk width in the CBD (Central Business District) zone district. This project involves removal of one Heritage tree. (Environmental Determination: Mitigated Negative Declaration)</t>
  </si>
  <si>
    <t>CP18-0127</t>
  </si>
  <si>
    <t>Coastal Permit, Design Permit, and Planned Development Permit to convert a 25-room motel to 21 SRO's and 11 apartments on a parcel located in the RTB/CZ-O zone district.</t>
  </si>
  <si>
    <t>Residential Demolition Authorization Permit and Design Permit to demolish an existing dwelling unit and construct three apartments on a site with an existing single-family residence on a parcel located in the R-L (Multiple Residence-Low Density) zone district. (Environmental Determination: Categorical Exemption)</t>
  </si>
  <si>
    <t>CP19-0142</t>
  </si>
  <si>
    <t>B19-0679</t>
  </si>
  <si>
    <t>CP21-0020</t>
  </si>
  <si>
    <t>601 Swift</t>
  </si>
  <si>
    <t>Design Permit to construct a 576 square foot storage shed to store two classic vehicles used by the primary business Promethius Fuel on a property located in the IG/Per-2 (General Industrial/Performance Overlay) zone district.</t>
  </si>
  <si>
    <t>CP18-0153</t>
  </si>
  <si>
    <t>Coastal Permit, Non-Residential Demolition Authorization Permits, Design Permit, Tentative Map, Special Use Permit, Administrative Use Permit, Revocable License for Outdoor Extension Area, Heritage Tree Removal Permit, and Street Tree Removal to remove one street tree and three heritage trees, to combine five parcels, demolish three commercial buildings including two historic commercial buildings, and to construct a seven-story, mixed-use building with 175 residential condos and 11,498 square feet of ground floor and levee front commercial space on property located within the CBD (Central Business District)/CZ-O (Coastal Zone Overlay)/FP-O (Floodplain Overlay) zone district and within the Front Street/Riverfront subarea of the Downtown Plan. The project requires approval of a Section 408 Permit from the US Army Corps of Engineers to allow for the placement of fill between the levee and the proposed building and to allow for the development of an outdoor extension area adjacent to the Riverway path. (demolish three commercial buildings: 20,594 square feet)</t>
  </si>
  <si>
    <t>CP20-0047</t>
  </si>
  <si>
    <t>Residential Demolition Authorization Permit to demolish six transitional housing units and Design and Special Use Permits to construct 120 studio units to be used as permanent supportive housing and one manager's unit with a ground floor recuperative care center, behavioral health clinic, and a residential lobby with shared residential space and service provision space in the CC (Community Commercial) Zone District.</t>
  </si>
  <si>
    <t>CP20-0138</t>
  </si>
  <si>
    <t>CP20-0018</t>
  </si>
  <si>
    <t>B20-0404</t>
  </si>
  <si>
    <t>Residential Demolition Authorization Permit, Design Permit and Heritage Tree Removal Permit to demolish an existing single family dwelling, remove 4 Heritage trees, and construct four three-bedroom, two-story apartments on a parcel located in the R-L (multiple residence-low density) zone district. (Environmental Determination: Categorical Exemption)</t>
  </si>
  <si>
    <t>CP18-0042</t>
  </si>
  <si>
    <t>Soquel Ave</t>
  </si>
  <si>
    <t>111 Errett</t>
  </si>
  <si>
    <t>Two alternative proposals to subdivide a 1.62 acre property zoned R-1 (Single-Family Residence): 1) Residential/Commercial Demolition Authorization Permit to demolish a church and a Tentative Map to subdivide the parcel into 12 single-family lots; and 2) Residential/Commercial Demolition Authorization Permit to demolish a church, Planned Development Permit, Design Permit, and Tentative Map to subdivide the parcel into 16 lots consisting of 10 single-family parcels and 6 condominium units. demolish church: 33,360 square feet</t>
  </si>
  <si>
    <t>CP19-0048</t>
  </si>
  <si>
    <t>190 West Cliff</t>
  </si>
  <si>
    <t>CP18-0043</t>
  </si>
  <si>
    <t>Coastal Permit, Design Permit, Special Use Permit, Density Bonus Request to exceed height, Encroachment Permit for street and intersection improvements, and Tentative Map to construct a four-story mixed use project consisting of two levels of underground parking, ground level commercial, and 89 residential condominium units on a parcel located in the RTB(PER)/CZ-O/SP-O zone district. 16,188 square feet commercial</t>
  </si>
  <si>
    <t>CP19-0114</t>
  </si>
  <si>
    <t>CP18-0079</t>
  </si>
  <si>
    <t>B20-0433</t>
  </si>
  <si>
    <t>Nonresidential Demolition Authorization Permit, Lot Line Adjustment, Design Permit, Special Use Permit, Coastal Permit, Revocable License for Outdoor Extension Area, Heritage Tree Removal Permit, and Street Tree Removal Permit to combine seven parcels, remove two heritage trees, remove one non-heritage street tree, demolish five commercial buildings, and construct a six-story, 315,698 square foot mixed-use building with 205 residential apartments and 10,656 square feet of ground floor commercial space on property located within the CBD/CZ-O/FP-O zone district and within the Pacific Avenue Retail District and Front Street/Riverfront Corridor subareas of the Downtown Plan. (demolish five commercial buildings: 34,000 square feet)</t>
  </si>
  <si>
    <t>501 Golf Club</t>
  </si>
  <si>
    <t>CP10-0033</t>
  </si>
  <si>
    <t>CP18-0030</t>
  </si>
  <si>
    <t>CP17-0059</t>
  </si>
  <si>
    <t>Residential Demolition Authorization Permit and Design Permit to demolish an existing single family dwelling and construct two new duplexes on a lot in the R-M zone district. (Environmental Determination: Categorical Exemption)</t>
  </si>
  <si>
    <t>B19-0429, B19-0430</t>
  </si>
  <si>
    <t>1016 West Cliff</t>
  </si>
  <si>
    <t>CP17-0189</t>
  </si>
  <si>
    <t>CP12-0054</t>
  </si>
  <si>
    <t>621 Sumner</t>
  </si>
  <si>
    <t>CP19-0044</t>
  </si>
  <si>
    <t>Residential Demolition Authorization Permit, Tentative Map, and Design Permit to combine two substandard parcels, demolish a single family dwelling, and construct two condominium duplex units and two detached condominium units located in the R-L (Multi-Family Residential - Low Density) zone district.  (Environmental Determination: Categorical Exemption) (Applicant: Charles and Lindsay Kaljian, filed 3/4/19) SH</t>
  </si>
  <si>
    <t>B19-0729, B19-0730, B19-0731</t>
  </si>
  <si>
    <t>2801 Mission</t>
  </si>
  <si>
    <t>CP18-0184, CP19-0036</t>
  </si>
  <si>
    <t xml:space="preserve">Design Permit for two new entryways at an existing industrial building in the IG-PER2 zone district.
Minor Modification to Design Permit (CP18-00184) to allow for an entry way for a multi-tenant building in the I-G/PER-2 (General Industrial; Performance Overlay) zone district.
975+ 460 square foot entry </t>
  </si>
  <si>
    <t>B19-0450, B18-0546</t>
  </si>
  <si>
    <t>CP20-0005</t>
  </si>
  <si>
    <t>Design Permit to construct a three story, 19,800 square foot building with 14 flex units (commercial condominiums) on a parcel located within the Delaware Addition Planned Development area and within the IG/Per-2 (General Industrial/Performance Overlay) zone district. (Environmental Determination: Categorical Exemption)</t>
  </si>
  <si>
    <t>B20-0166</t>
  </si>
  <si>
    <t>CP20-0056</t>
  </si>
  <si>
    <t>Design Permit to construct three two-story dwelling units on a vacant lot located in the R-L (Multiple Residence - Low Density) zone district.</t>
  </si>
  <si>
    <t>B20-0413, B20-0414</t>
  </si>
  <si>
    <t>Mission St</t>
  </si>
  <si>
    <t>CP18-0225</t>
  </si>
  <si>
    <t>Design Permit to demolish an existing commercial building and to construct a 10,000 square foot industrial building to include ice cream manufacturing, storage, and incidental  retail uses on a property in the IGP2 (General Industrial Performance Overlay) zone district. (demolish commercial building: 1,194 square feet; new building is 14,052)</t>
  </si>
  <si>
    <t>B19-0313</t>
  </si>
  <si>
    <t>CP17-0128</t>
  </si>
  <si>
    <t>Minor Land Division to create two lots, and a Variance to allow for a reduced front yard setback for the existing dwelling on property in the  R-1-5/CZO zone district. (Environmental Determination: Categorical Exemption).</t>
  </si>
  <si>
    <t>B19-0469</t>
  </si>
  <si>
    <t>CP17-0044</t>
  </si>
  <si>
    <t>Minor Land Division to split a 6.74 acre property into two lots: .71 acres and 6.03 arres; Design Permit to construct ten residential units for the developmentally disabled; Historic Alteration Permit and Water Course Development Permit to rehabilitate a single-family residence listed in Volume II, Page 27 of the City's Historic Building Survey and located within the management area of Pogonip Creek 2 and an Administrative Use Permit to allow a historic variation (multi-family residential development in the R-1-7 zone district) in exchange for rehabilitation of the historic building.</t>
  </si>
  <si>
    <t>Golf Club Drive</t>
  </si>
  <si>
    <t>B19-0042 thru B19-0052</t>
  </si>
  <si>
    <t>116 Gharkey</t>
  </si>
  <si>
    <t>CP18-0202</t>
  </si>
  <si>
    <t>Minor Land Division, Coastal Permit and Demolition Authroization Permit to demolish an existing single family residence, divide an existing lot into two parcels and construct two new homes on a parcel in the R-1-5/Coastal Zone Appeal district. (Environmental Determination: Categorical Exemption).</t>
  </si>
  <si>
    <t>B19-0408, B19-0410</t>
  </si>
  <si>
    <t>350 Ocean</t>
  </si>
  <si>
    <t>CP11-0005</t>
  </si>
  <si>
    <t>Demolition Authorization Permit, Planned Development Permit, Design Permit, and Tentative Map to construct a four-story, mixed-use development with 58 residential apartments and 5,269 square feet of commercial space on a 1.44-acre site in the RM/FP-O zone district. Tree Removal Permit to allow the removal of 14 Heritage Trees. Existing buildings to be demolished: 2 SFD and 5 multi-family dwellings with a combined 20 units for a total of 22 units to be demolished. (6,300 square feet new commercial, 63 new apartments)</t>
  </si>
  <si>
    <t>B19-0040</t>
  </si>
  <si>
    <t>CP17-0014</t>
  </si>
  <si>
    <t>Design permit, Boundary Adjustment, and Sign Permit to combine two parcels (001-033-13 and 001-033-14) and construct a 107,845 square foot self-storage building with a wall sign and a freestanding sign on a parcel in the I-G zone district. (Environmental Determination: Statutory Exemption</t>
  </si>
  <si>
    <t>B18-0032</t>
  </si>
  <si>
    <t>769 N Branciforte</t>
  </si>
  <si>
    <t>CP17-0012</t>
  </si>
  <si>
    <t>Residential Demolition Authorization Permit, Minor Land Division Permit, and Design Permit to demolish a single family home and construct a three unit townhome project on a parcel in the R-L zone district. (Environmental Determination: Categorical Exemption)</t>
  </si>
  <si>
    <t>B18-0710, B18-0711</t>
  </si>
  <si>
    <t>CP16-0182</t>
  </si>
  <si>
    <t>Tentative Parcel Map and Design Permit to remodel and add to a single family home and church resulting in four townhome units on a parcel in the R-L zone district. (Environmental Review: Categorical Exemption) (Church was 3180 square feet per assessor records)</t>
  </si>
  <si>
    <t>B17-0571, B18-0023 thru 0025</t>
  </si>
  <si>
    <t>2424 Mission</t>
  </si>
  <si>
    <t>CP15-0220</t>
  </si>
  <si>
    <t>Non-Residential Demolition Authorization, Design, Administrative Use, and Sign Permits to demolish a 32-room hotel and construct a new 60-room hotel in the CC (Community Commercial) and Mission Street Urban Design Overlay zone districts. (35,863 is new square footage)</t>
  </si>
  <si>
    <t>B17-0594</t>
  </si>
  <si>
    <t>515 Fair</t>
  </si>
  <si>
    <t>CP17-0062</t>
  </si>
  <si>
    <t>CP16-0201</t>
  </si>
  <si>
    <t>Residential Demolition Authorization Permit to demolish a single-family residence and a Design Permit to construct two new detached residential units on an R-L zoned lot.</t>
  </si>
  <si>
    <t>B17-0390, B17-0391</t>
  </si>
  <si>
    <t>301 Beach</t>
  </si>
  <si>
    <t>CP15-0056</t>
  </si>
  <si>
    <t>B16-0186</t>
  </si>
  <si>
    <t>Add 5 rooms to an existing hotel (13,015 square feet)</t>
  </si>
  <si>
    <t>131 Bixby</t>
  </si>
  <si>
    <t>CP13-0031</t>
  </si>
  <si>
    <t>Design Permit for a duplex on a vacant lot in the RM/CZO/FPO zoning district. (Environmental Determination:  Categorical Exemption)</t>
  </si>
  <si>
    <t>B14-0333</t>
  </si>
  <si>
    <t>324 Front</t>
  </si>
  <si>
    <t>CP21-0051</t>
  </si>
  <si>
    <t>Coastal Permit, Non-Residential Demolition Authorization Permit, Design Permit, Boundary Line Adjustment, Administrative Use Permit, and Heritage Tree Removal Permit, to demolish a commercial building, combine six parcels, and construct a six-story, 228-room hotel with  11,498 square feet of ground floor retail, banquet and conference space, restaurant, and bar  on property located within the CBD (Central Business District)/CZ-O (Coastal Zone Overlay)/FP-O (Floodplain Overlay) zone district and within the Front Street/Riverfront subarea of the Downtown Plan. The project requires approval of a Section 408 Permit from the US Army Corps of Engineers to allow for the placement of fill between the levee and the proposed building and to allow for the development of an outdoor extension area adjacent to the Riverway path. (150,633 square feet)</t>
  </si>
  <si>
    <t>333 Front</t>
  </si>
  <si>
    <t>CP21-0075</t>
  </si>
  <si>
    <t>Nonresidential Demolition Authorization Permit, Coastal Permit and Design Permit to demolish an existing structure and construct a new downtown Santa Cruz Pacific Station Metro Station including 22 bus bays, pedestrian circulation and crosswalks, and solar array canopies on a parcel located within the CBD/CZ-O/FP-O (Central Business District/Coastal Zone Overlay District/Floodplain District) zone district and within the Front Street/Riverfront Corridor subareas of the Downtown Plan.  (Environmental Determination: Categorical Exemption) (Applicant: City of Santa Cruz; Filed: 4/5/2021) (remove three buildings: 39,635 square feet)</t>
  </si>
  <si>
    <t>1416 Bay</t>
  </si>
  <si>
    <t>CP21-0077</t>
  </si>
  <si>
    <t>Design Permit to convert an existing single-family residence into a duplex and to convert an existing accessory dwelling unit into a single-family residence on a parcel located in the R-L (Multiple Residence-Low Density) zone district.</t>
  </si>
  <si>
    <t>Historic Alteration Permit with Historic Variation, Minor Land Division, and Coastal Permit to to split a lot with an existing dwelling single family residence listed in the Historic Building Survey into two new lots on a property located in the R-1-5 (Single Family Residence) zone district</t>
  </si>
  <si>
    <t>CP21-0071</t>
  </si>
  <si>
    <t>135 Gharkey</t>
  </si>
  <si>
    <t>1020 River</t>
  </si>
  <si>
    <t>CP21-0080</t>
  </si>
  <si>
    <t>Historic Alteration Permit and Minor Modification to permit 04-261 for a new 5,360 square foot dance studio building at the Tannery Arts Center in the IG/PER / FP-O (General IndustrialPerformance Overlay Zone / Flood Plain Overlay) zone district.</t>
  </si>
  <si>
    <t xml:space="preserve">314 Jessie </t>
  </si>
  <si>
    <t>CP21-0100</t>
  </si>
  <si>
    <t>Administrative Design Permit and Coastal Permit for the demolition of a 14-unit multi-family development and the construction of a 50-unit multi-family development including housing and supportive services on a parcel located in the RL (Multiple Residence-Low Density) zone district.</t>
  </si>
  <si>
    <t>415 Natural Bridges</t>
  </si>
  <si>
    <t>CP21-0059</t>
  </si>
  <si>
    <t>Lot line adjustment with 003-011-10 and Planned Development Permit, Design Permit, and Coastal Permit to construct a 100% affordable 20 unit SRO (Single Room Occupancy) project with a variation to allowed uses to allow an SRO use and variations development standards for building height, side yard setback, and number of parking spaces on a vacant lot in the R-L/CZ-O/SP-O (Multiple Residence - Low-Density/Coastal Zone Overlay/Shoreline Protection Overlay) zone district. This project involves the removal of one Heritage tree. This project requires a Coastal Permit which is appealable to the California Coastal Commission after all possible appeals are exhausted through the City.</t>
  </si>
  <si>
    <t>Design Permit to construct two new residential units on a parcel that currently contains a single-family residence located in the R-L (Multiple Residence - Low Density) zone district.</t>
  </si>
  <si>
    <t>821 N Branciforte</t>
  </si>
  <si>
    <t>CP21-0102</t>
  </si>
  <si>
    <t>189 Beach</t>
  </si>
  <si>
    <t>CP18-0018</t>
  </si>
  <si>
    <t>Coastal, Design, Administrative Use, and Historic Alteration Permits to add twelve hotel rooms and reconfigure the parking lot as part of an existing hotel development (Casablanca Inn) in the RTC zone district.</t>
  </si>
  <si>
    <t>B19-0153</t>
  </si>
  <si>
    <t>630 Water</t>
  </si>
  <si>
    <t>CP16-0050</t>
  </si>
  <si>
    <t>Design Permit, Special Use Permit and Major Modification to Permit 02-164 to add 20 SRO units to a parcel developed with 48 SRO's, 5 apartment units and commercial space located within the CC zone district.</t>
  </si>
  <si>
    <t>B17-0330</t>
  </si>
  <si>
    <t>Water</t>
  </si>
  <si>
    <t>413 Laurel</t>
  </si>
  <si>
    <t>CP16-0148</t>
  </si>
  <si>
    <t>Use determination to allow for conversion of an office building to two residential units (on the first floor and subterranean level) and a commercial unit in an existing building in the C-N zone district.  (Environmental Determination: Categorical Exemption) (VISTA CENTER FOR THE BLIND, owner/filed 7/27/16)</t>
  </si>
  <si>
    <t>B17-0321</t>
  </si>
  <si>
    <t>708 Water</t>
  </si>
  <si>
    <t>CP16-0126</t>
  </si>
  <si>
    <t>Lot Line Adjustment, Residential and NonResidential Demolition Authorization Permits, Design Permit, and Special Use Permit to combine three parcels, demolish residential and commercial buildings, and to construct a mixed-use, 41-unit, 100% affordable rental housing development in the CC Zone District.</t>
  </si>
  <si>
    <t>B17-0596</t>
  </si>
  <si>
    <t>230 Grandview</t>
  </si>
  <si>
    <t>CP15-0214</t>
  </si>
  <si>
    <t>Residential Demolition Permit, design permit, and coastal permit to demolish an existing single family dwelling and construct 12 three-bedroom apartments on a parcel in the R-L/CZ-O zone district. This project requires removal of one Heritage tree. (Environmental determination: categorical exemption)</t>
  </si>
  <si>
    <t>B16-0322, B16-0323, B16-0324</t>
  </si>
  <si>
    <t>1547 Pacific</t>
  </si>
  <si>
    <t>CP10-0170</t>
  </si>
  <si>
    <t>79 residential units and 5,750 square feet commercial</t>
  </si>
  <si>
    <t>200 High Rd</t>
  </si>
  <si>
    <t>CP17-0214</t>
  </si>
  <si>
    <t>Design Permit and Boundary Adjustment to combine two parcels and to construct a 14,100 square foot mixed use building with two 3-bedroom flex residential units and 11,520 square feet of commercial/industrial space.</t>
  </si>
  <si>
    <t>B18-0667</t>
  </si>
  <si>
    <t>214 Plymouth</t>
  </si>
  <si>
    <t>Lot split and construction of a duplex on each new lot.</t>
  </si>
  <si>
    <t>300 Panetta</t>
  </si>
  <si>
    <t>CP17-0220</t>
  </si>
  <si>
    <t>Design Permit and Boundary Line Adjustment to construct a new three story mixed use building with three residential flex-units and office space in the Delaware Addition Planned Development Project located in a IG/PER-2 Zone District.</t>
  </si>
  <si>
    <t>B18-0428</t>
  </si>
  <si>
    <t>225 Meder</t>
  </si>
  <si>
    <t>CP17-0006</t>
  </si>
  <si>
    <t>Residential Demolition Authorization Permit to demolish a single family residence, and a Planned Development Permit, Minor Land Division, Design Permit, and Heritage Tree Removal Permit to construct two duplexes as a townhouse development on a parcel located in the R-1-5 zone district.</t>
  </si>
  <si>
    <t>B17-0400, B17-0401, B17-0402</t>
  </si>
  <si>
    <t>CP13-0033</t>
  </si>
  <si>
    <t>Planned Development, Design and Coastal Permits fora  four-story, 82-room hotel in the IG-P/CZ zoning district.  (Environmental Determination:  Mitigated Negative Declaration )</t>
  </si>
  <si>
    <t>2956 Mission</t>
  </si>
  <si>
    <t>B13-0539</t>
  </si>
  <si>
    <t>2656 Mission</t>
  </si>
  <si>
    <t>CP16-0190</t>
  </si>
  <si>
    <t>Design permit for a new 11,611 square foot industrial/warehouse building in the IGP2/Mission Street Overlay zone district. (Environmental Determination: Categorical Exemption)</t>
  </si>
  <si>
    <t>B17-0163</t>
  </si>
  <si>
    <t>618 Windsor</t>
  </si>
  <si>
    <t>CP14-0152</t>
  </si>
  <si>
    <t>Design and Residential Demolition Authorization Permit(s) to demolish existing SFD and construct five rental units including two duplexes and one detached unit in the R-L zone district.</t>
  </si>
  <si>
    <t>B16-0196 thru B16-0199</t>
  </si>
  <si>
    <t>160 Jewell</t>
  </si>
  <si>
    <t>REVISED BLURB: Major Modification of Use Permit/Site Supervision Permit No. SS-65-18, Minor Land Division, Slope Variance, and Special Use, Design, Conditional Fence, and Sign Permits for a two-story memory care facility with 51 residential units located at the existing Elk's Lodge property in the R-1-5/RM zoning district. The project requires removal of seven Heritage trees.</t>
  </si>
  <si>
    <t>B13-0572</t>
  </si>
  <si>
    <t>CP12-0076</t>
  </si>
  <si>
    <t>1804 Ocean</t>
  </si>
  <si>
    <t>CP14-0157</t>
  </si>
  <si>
    <t>Planned Development, Tentative Subdivision Map, Residential Demolition, Design, and  Special Use Permits to demolish a single-family house and accompanying accessory structures and construct eleven residential townhouses, five of which are live/work combinations, on a property in the PA zone district  (Environmental Determination: Categorical Exemption) (Baldwin Wendy Rose Trustee Eta, owner/filed: 11/25/2014)</t>
  </si>
  <si>
    <t>B15-0432 etc</t>
  </si>
  <si>
    <t>555 Pacific</t>
  </si>
  <si>
    <t>Design, Coastal, Planned Development, and Administrative Use Permits and Subdivision to construct a four-story building with 94 residential Small Ownership Units (SOUs) and 4,680 square feet of ground floor commercial space with outdoor seating and below-grade parking structure located on a vacant lot in the CBD-E/CZ-O/FP-O zoning district. (Environmental Determination: Statutory Exemption)</t>
  </si>
  <si>
    <t>CP13-0021</t>
  </si>
  <si>
    <t>B15-0045</t>
  </si>
  <si>
    <t>716 Seabright</t>
  </si>
  <si>
    <t>CP14-0146</t>
  </si>
  <si>
    <t>Subdivision, Coastal Permit, Design Permit, and Boundary Line Adjustment to merge three vacant lots, construct an 11-unit townhouse development, and remove four heritage trees within the R-L/CZ-O Zoning District.</t>
  </si>
  <si>
    <t>B15-0377 etc B15-0379 not finalled</t>
  </si>
  <si>
    <t>120 Toledo</t>
  </si>
  <si>
    <t>Residential Demolition Authorization Permit and Design Permit to demolish an existing single family dwelling and construct a duplex on a property in the R-L zone district. (Environmental Determination: Categorical Exemption)</t>
  </si>
  <si>
    <t>CP17-0211</t>
  </si>
  <si>
    <t>B18-0043</t>
  </si>
  <si>
    <t>514 Frederick St</t>
  </si>
  <si>
    <t>407 Broadway</t>
  </si>
  <si>
    <t>716 Darwin</t>
  </si>
  <si>
    <t>710 Emeline</t>
  </si>
  <si>
    <t>1314-1400 Ocean</t>
  </si>
  <si>
    <t>745 Ocean</t>
  </si>
  <si>
    <t>B16-0006 etc</t>
  </si>
  <si>
    <t>dp/sub/lla and cp and demo to remove heritage tree, existing house and construct 4 townhomes on an RL zone district. ed/ce</t>
  </si>
  <si>
    <t>09-035</t>
  </si>
  <si>
    <t>CP13-0112</t>
  </si>
  <si>
    <t>Major Modification to a previously-approved application (09-0036) for a Design Permit and Planned Development to construct a 111-room hotel, and an Administrative Use Permit for a low-risk alcohol outlet in the RM Zoning District.  The modification includes a parking variation to eliminate a floor of parking, with the required parking spaces being provided through a combination of parking lifts and a full-time valet service, in addition to reducing the hotel to 106 rooms.  (Environmental Determination: Categorical Exemption) (California Coastal Resorts LLC, owner/filed: 8/22/2013) RB</t>
  </si>
  <si>
    <t>B13-0574</t>
  </si>
  <si>
    <t>Lot Line adjustment to combine three parcels into one parcel, Design Permit to construct 15 apartment units, Demolition Authorization Permit to demolish one single family dwelling on three parcesl zoned RM.</t>
  </si>
  <si>
    <t>CP15-0016</t>
  </si>
  <si>
    <t>B16-0129</t>
  </si>
  <si>
    <t>CP15-0011</t>
  </si>
  <si>
    <t>Residential Demolition Authorization Permit to demolish a single-family house and a Design Permit to construct a residential triplex in the RL (Multiple Residence) zone district.</t>
  </si>
  <si>
    <t>B15-0241</t>
  </si>
  <si>
    <t>Non-Residential Demolition Authorization Permit, Lot Line adjustment and Design Permit to demolish a commercial building, combine two lots and construct 8,405 square feet of commercial space within in two buildings.</t>
  </si>
  <si>
    <t>CP15-0060</t>
  </si>
  <si>
    <t>B16-0239</t>
  </si>
  <si>
    <t xml:space="preserve">Design and Administrative Use Permits for a new commercial building and signage containing a fast food restaurant (Starbucks), outdoor seating, and a parking lot on a vacant parcel;  Boundary Line Adjustment to combine three lots into a single parcel in the CC (Community Commercial) Zoning District. </t>
  </si>
  <si>
    <t>CP14-0003</t>
  </si>
  <si>
    <t>B16-0356</t>
  </si>
  <si>
    <t>109 S Rapetta</t>
  </si>
  <si>
    <t>CP21-0060</t>
  </si>
  <si>
    <t>B21-0319 thru 321</t>
  </si>
  <si>
    <t>B21-0431</t>
  </si>
  <si>
    <t>200 Panetta</t>
  </si>
  <si>
    <t>CP21-0133</t>
  </si>
  <si>
    <t>350 Encinal</t>
  </si>
  <si>
    <t>CP21-0058</t>
  </si>
  <si>
    <t>Design Permit to construct an approximately 8,870 square foot building with two light industrial/flex space units on Lot 4 of a property within the I-G/PER-2 (General Industrial - Performance Overlay) zone district and within the Delaware Addition Planned Development.</t>
  </si>
  <si>
    <t>Minor Modification to permit DP-61-13 (Construct addition and site modifications for Goodwill use) to demolish 438 square feet and construct a two-story 8,483 square foot addition onto an existing commercial building located within the I-G (General Industrial) zone district.</t>
  </si>
  <si>
    <t>118 Ortalon</t>
  </si>
  <si>
    <t>CP21-0160</t>
  </si>
  <si>
    <t>Minor Land Division and Large Home Design Permit for a four lot tentative parcel map, with a variation to minimum lot size for two lots, on a 174,457 square foot lot with an existing single family home and to construct a new home exceeding 4,000 square feet on one of the new lots in the R-1-10 (Single-Family Residence - 10,000 sq. ft. min) zone district.</t>
  </si>
  <si>
    <t>515 Cedar</t>
  </si>
  <si>
    <t>CP21-0178</t>
  </si>
  <si>
    <t>150 Felker</t>
  </si>
  <si>
    <t>Major Modification to Administrative Use Permit 03-218 and Design Permit for additions to an existing two-story restaurant located in the CBD (Central Business District) zone district and within the Cedar Street Village Area of the Downtown Plan.</t>
  </si>
  <si>
    <t>B21-0614</t>
  </si>
  <si>
    <t>B21-0529</t>
  </si>
  <si>
    <t>B21-0588</t>
  </si>
  <si>
    <t>CP21-0165</t>
  </si>
  <si>
    <t>Special Use Permit, Design Permit, Tentative Map, Non-Residential and Residential Demolition Authorization Permits, Master Sign Permit, Heritage Tree Removal Permit, and Slope Variance/Modification to demolish the existing structures and construct three new buildings, including a five-story mixed-use building; a five-story residential building; and a three-story residential building consisting of 43 residential apartments (26 SROs; 2 studios; 11 one-bedroom units; 1 two-bedroom unit; and 3 two-story, two-bedroom units) and 1,166 sq. ft. of commercial space on three parcels located in the C-C (Community Commercial) and R-L (Multi-Family Low Density) zone districts and within the Eastside Business Improvement District and the Ocean Street Area Plan.</t>
  </si>
  <si>
    <t>532 Center</t>
  </si>
  <si>
    <t>Design Permit for a mixed-use supportive housing development consisting of 2,210 square feet of commercial retail space, 65 residential units, and construction of a public paseo on property located in the CBD (Central Business District) zone district and within the Cedar Street Village area of the Downtown Plan.</t>
  </si>
  <si>
    <t>CP22-0010</t>
  </si>
  <si>
    <t>n/a</t>
  </si>
  <si>
    <t>515 Soquel</t>
  </si>
  <si>
    <t>831 Water St</t>
  </si>
  <si>
    <t>CP20-0121</t>
  </si>
  <si>
    <t>CP22-0022</t>
  </si>
  <si>
    <t>Design Permit to construct a two-story 22,015 square foot commercial industrial building on a parcel located in the IG (General Industrial) zone district.</t>
  </si>
  <si>
    <t>B22-0177</t>
  </si>
  <si>
    <t>446 La Fonda</t>
  </si>
  <si>
    <t>CP19-0134</t>
  </si>
  <si>
    <t>Minor Land Division to subdivide a single parcel of 17,936 square feet into two lots of 10,464 square feet and 7,472 square feet in the R-1-5 (Single-Family Residence) zone district.</t>
  </si>
  <si>
    <t>244 San Lorenzo</t>
  </si>
  <si>
    <t>CP14-0154</t>
  </si>
  <si>
    <t>Demolition Authorization Permit to demolish an existing single-family residence; Design Permit, Coastal Permit, Tentative Parcel Map, and Variance to reduce the minimum lot width of a substandard lot to construct four townhouse units in the RM/CZ-O/SP-O/FP-O Zone District.</t>
  </si>
  <si>
    <t>D15-0021, B15-0272, B15-0273</t>
  </si>
  <si>
    <t>1250 River</t>
  </si>
  <si>
    <t>Design Permit and Watercourse Variance to construct a jtwo-story duplex on an RL zoned lot.</t>
  </si>
  <si>
    <t>CP11-0142</t>
  </si>
  <si>
    <t>b12-0069</t>
  </si>
  <si>
    <t>738 Pacheco</t>
  </si>
  <si>
    <t>CP15-0169</t>
  </si>
  <si>
    <t>Tentative Map for a minor land division to subdivide a lot into three parcels in the R-1-5 zone district.</t>
  </si>
  <si>
    <t>B17-0443, B18-0217</t>
  </si>
  <si>
    <t>211 Mora</t>
  </si>
  <si>
    <t>CP14-0061</t>
  </si>
  <si>
    <t>Design Permit for 10 unit apartment complex in two buildings in the RM zone district.</t>
  </si>
  <si>
    <t>B14-0341, B14-0447, B14-0449, B14-01450</t>
  </si>
  <si>
    <t>114 Hall</t>
  </si>
  <si>
    <t>CP13-0194</t>
  </si>
  <si>
    <t>Construction of 2.5 story duplex on RL parcel with existing SFD to include demo of existing garage and construction of 4 car garage on first floor.</t>
  </si>
  <si>
    <t>B14-0220</t>
  </si>
  <si>
    <t>555 Meder</t>
  </si>
  <si>
    <t>08-041</t>
  </si>
  <si>
    <t>B11-0168</t>
  </si>
  <si>
    <t>727 Frederick</t>
  </si>
  <si>
    <t>CP12-0011</t>
  </si>
  <si>
    <t>B12-0277</t>
  </si>
  <si>
    <t>Administrative Use and Design Permits to allow a two-story building with several use options, including entirely office, mixed-use (office/residential), or entirely residential with up to four apartment units on a property located in the PA zone district. (Environmental Determination: Categorical Exemption) (Building permit shows 3 apartments and 1 office space)</t>
  </si>
  <si>
    <t>505 Trevethan</t>
  </si>
  <si>
    <t>CP11-0099</t>
  </si>
  <si>
    <t>Minor Land Division to create two parcels from one 11,359 square foot lot in the R-1-5 zone district.  (Environmental Determination: Categorical Exemption)</t>
  </si>
  <si>
    <t>B13-0065</t>
  </si>
  <si>
    <t>110 Lindberg</t>
  </si>
  <si>
    <t>CP10-0172</t>
  </si>
  <si>
    <t>Design Permit, Special Use Permit and Density Bonus for 21 unit, affordable rental development in the CC zone district.</t>
  </si>
  <si>
    <t>B13-0393</t>
  </si>
  <si>
    <t>170 Frederick</t>
  </si>
  <si>
    <t>06-078</t>
  </si>
  <si>
    <t>pd/cp/dp and tsm for a 9u res proj w/9det ownrshp units/3 adus, within the r-1-5/spo zd six of the lots are planned w/ 3 lots are planned with one-bdrm adu located abv gar all units attched garages excp for the proposed lot 9, has a detached garage. access via drvwy off of frederick. ed/ce</t>
  </si>
  <si>
    <t>B090004, 5, 8, B12-0298, 9,B12-0170, etc</t>
  </si>
  <si>
    <t xml:space="preserve">114 South Rapetta </t>
  </si>
  <si>
    <t>03-260</t>
  </si>
  <si>
    <t>tpm to create 4 parcels 7,000 to 8300 sf ea from a 30,093sf parcel in the r-1-7 zone district. v to slope reg to regrade areas with slopes in excess of 30% and loc bldg. pads/drwys (created 100, 106, S rapetta rd and 91, 97 Misty Ct</t>
  </si>
  <si>
    <t>09-063</t>
  </si>
  <si>
    <t>728 Western</t>
  </si>
  <si>
    <t>DEMO AUTH, MLD, DP AND PD TO CREATE 4 LOTS IN THE R-1-10 ZONE DISTRICT. ED/CE (100-400 Schiller Place)</t>
  </si>
  <si>
    <t>B13-0499, B13-0485, B13-0125, B13-0529</t>
  </si>
  <si>
    <t>119 Ortalon</t>
  </si>
  <si>
    <t>05-163</t>
  </si>
  <si>
    <t>B080688, B10-0385, B14-0280, B10-0303, B090323, B10-0239, B11-0265</t>
  </si>
  <si>
    <t>Design, Special Use and Planned Development Permits and Tentative Subdivision Map for mixed-use project with 18 one-bedroom and four two-bedroom residential condominiums and one commercial condominium on a parcel in the PA (Professional Administrative Office) zoning district.  Four heritage trees will be removed as part of this project.  (Environmental Determination: Categorical Exemption)(Reservation Road Partners, owner/filed: 3/12/2012 &amp; 12/28/2012)</t>
  </si>
  <si>
    <t>706 Frederick</t>
  </si>
  <si>
    <t>CP12-0037</t>
  </si>
  <si>
    <t>B13-0156</t>
  </si>
  <si>
    <t>Subdivision and Planned Development to subdivide a property into 13 lots and a common area to include 14 homes in the R-1-5 zone district.</t>
  </si>
  <si>
    <t>CP12-0053</t>
  </si>
  <si>
    <t>272 De Laveaga Park Rd</t>
  </si>
  <si>
    <t>B13-0206 thru B13-0218</t>
  </si>
  <si>
    <t xml:space="preserve">Design Permit and Tentative Subdivision Map for a 19 unit, multi-family condominium co-housing project consisting of a three story building above  basement parking in the Central Business/Flood Plain (CBD/FP)   zoning district. (Envronmental Determiantion: Categorical Exemption)   </t>
  </si>
  <si>
    <t>CP12-0015</t>
  </si>
  <si>
    <t>148 Walnut</t>
  </si>
  <si>
    <t>B12-0449</t>
  </si>
  <si>
    <t>Minor Land Division to create two lots (flag lot) from a single parcel of 11,897 square feet with an existing single-family dwelling to remain on one lot in the R-1-5 (Single-Family Residence) and CZ-O (Coastal Zone Overlay) (Environmental Determination: Categorical Exemption)</t>
  </si>
  <si>
    <t>138 Hagemann</t>
  </si>
  <si>
    <t>CP11-0050</t>
  </si>
  <si>
    <t>B12-0062</t>
  </si>
  <si>
    <t xml:space="preserve">Design permit to establish a duplex from an existing SFD to include a new garage, reconfigured roof, deck repair and new decks on an existing SFD consisting of 6156 sf including lower and upper floors and garages and without decks. </t>
  </si>
  <si>
    <t>111 Frederick</t>
  </si>
  <si>
    <t>CP11-0120</t>
  </si>
  <si>
    <t>B11-0405</t>
  </si>
  <si>
    <t>mld/aup/dp/cp/v to setbacks and to lot width and to lot size to construct a three-story mixed use condominium building with two residential condominium units on the second and third floors and one commercial condominium on the ground floor in the RTC zone district. ed/ce</t>
  </si>
  <si>
    <t>08-001</t>
  </si>
  <si>
    <t>44 Front</t>
  </si>
  <si>
    <t>B13-0059</t>
  </si>
  <si>
    <t>5 Isbel</t>
  </si>
  <si>
    <t>CP10-0120</t>
  </si>
  <si>
    <t>Demolition Authorization and a Major Modification to Application No. 04-270; an  approved Planned Development that included modified site area standards, lot standards, Design Permit, Road Abandonment, Heritage Tree removal permit and a Tentative Subdivision Map to be reduced from 40 units to 32 units at the corner of Market and Isbel in the R-1-5 zone district. (Environmental Determination: EIR Addendum) Homes are on Fieldcrest Ln and Meadowview Ln. Total 31 lots developed and one ended up being converted to common undeveloped space.</t>
  </si>
  <si>
    <t>B11-0062-74, B11-0076-89, B11-0091-2</t>
  </si>
  <si>
    <t>B12-0114</t>
  </si>
  <si>
    <t>1111 Ocean</t>
  </si>
  <si>
    <t>06-202</t>
  </si>
  <si>
    <t>aup/dp to cnstrct 9,101sf 3stry building w/detail use on the 1st and 9 residential units on the upper floors. TM to create 10 condos in the C-C zone district.  Variance to standard open space requirements. ed/ce. Project number under 1109 Ocean.</t>
  </si>
  <si>
    <t>dap/dp/cp and watercourse dev permits and a TSM to demo 2 houses/dev 6 condo units on lot in the rl/czo zone dist. req heritage tree rmvl permit of 3 heritage trees.</t>
  </si>
  <si>
    <t>06-061</t>
  </si>
  <si>
    <t>627 Seabright</t>
  </si>
  <si>
    <t>B080164</t>
  </si>
  <si>
    <t>dp/aup to construct a three-story building containing 16 single room occupancy units and one apartment unit in two floors above a first-floor parking garage in the cbd zd.</t>
  </si>
  <si>
    <t>04-257</t>
  </si>
  <si>
    <t>517 Cedar</t>
  </si>
  <si>
    <t>B070678</t>
  </si>
  <si>
    <t>tm/dp to construct a 3 story mixed use building w/9 units consisting of 8 small ownership residential units and one first floor commercial unit on a vacant lot in the CBD(E) zone district. ed/ce</t>
  </si>
  <si>
    <t>605 Pacific</t>
  </si>
  <si>
    <t>07-058</t>
  </si>
  <si>
    <t>B090010</t>
  </si>
  <si>
    <t>subdivision and dp to construct a three floor condo proj with commercial first floor in the cbd/hd/fp zone district. ed/ce</t>
  </si>
  <si>
    <t>06-195</t>
  </si>
  <si>
    <t>224 Laurel</t>
  </si>
  <si>
    <t>B11-0398</t>
  </si>
  <si>
    <t>1804 Mission</t>
  </si>
  <si>
    <t>05-241</t>
  </si>
  <si>
    <t>BA TO RELOCATE A PROP LINE btwn 2 parcels hap to allow relocate of a single fam res on the hbs dp tent map to allow construction of a 3-stry bld containing one grnd flr com cono and cvrd prk w/18 res</t>
  </si>
  <si>
    <t>B071391</t>
  </si>
  <si>
    <t>Demo to remove a triplex and three single family dwellings design permit and a subdivision to create (16) condominium air lots on one lot in the rm zone district. ed/ce</t>
  </si>
  <si>
    <t>05-015</t>
  </si>
  <si>
    <t>132 Clay</t>
  </si>
  <si>
    <t>B060641</t>
  </si>
  <si>
    <t>125 Kennan</t>
  </si>
  <si>
    <t>B070778</t>
  </si>
  <si>
    <t>04-0253</t>
  </si>
  <si>
    <t>dap to demo (3) single-fam dwellings PD to allow reduced development standards, and a DP/TM to create 14 condo lots on a lot in the R-M zone district. er/ce</t>
  </si>
  <si>
    <t>DAP AND DP AND MS FOR FOUR UNIT CONO PROJECT IN THE RL ZONE DISTRICT ED/CE</t>
  </si>
  <si>
    <t>06-114</t>
  </si>
  <si>
    <t>211 Grant</t>
  </si>
  <si>
    <t>B071120, B071223</t>
  </si>
  <si>
    <t>335 Linden</t>
  </si>
  <si>
    <t>B12-0297</t>
  </si>
  <si>
    <t>Minor Subdivision to create two lots from one lot in the R-1-5 zone district.</t>
  </si>
  <si>
    <t>CP09-0021</t>
  </si>
  <si>
    <t>CP09-0017</t>
  </si>
  <si>
    <t>325 John</t>
  </si>
  <si>
    <t xml:space="preserve">Demolition Authorization, Minor Land Division and Coastal Permit to demolish a single-family dwelling and a detached garage,  split 1 lot into 2 lots, and remove one heritage trees within the Coastal (Butterfly) Zone on a 13,354.9 square foot lot. </t>
  </si>
  <si>
    <t>B15-0056, B10-0328</t>
  </si>
  <si>
    <t>1050 River</t>
  </si>
  <si>
    <t>B090179</t>
  </si>
  <si>
    <t>04-261</t>
  </si>
  <si>
    <t>1010 River</t>
  </si>
  <si>
    <t>CP12-0220</t>
  </si>
  <si>
    <t>B13-0361</t>
  </si>
  <si>
    <t>Multi-family buildings at 1030-1040 River. 1040 River. zo/ma/pd/hd/a/dp/sup/s/cfp/ts for tannery arts center project</t>
  </si>
  <si>
    <t>1030 River</t>
  </si>
  <si>
    <t>B070182, 3</t>
  </si>
  <si>
    <t>1070 River</t>
  </si>
  <si>
    <t>Historic Kron house converted to office use. zo/ma/pd/hd/a/dp/sup/s/cfp/ts for tannery arts center project. Zoning permit under 1040 River, building permit under 1040 River CMN</t>
  </si>
  <si>
    <t>B11-0317</t>
  </si>
  <si>
    <t xml:space="preserve">Hide House theater at 1010 River. Major Modification to Zoning Permit No. 04-261, Historic Alteration Permit and Boundary Adjustment for Tannery Arts Center Theater Project located at 1010 River Street; and, allowance to utilize upper floor of Kron House (Cultural Council Office) at 1017 River Street for temporary residential use.  The project site is located in the IG-P/H zoning district and includes buildings listed on the City Historic Building Survey.  (Environmental Determination: Categorical Exemption-Previous EIR). </t>
  </si>
  <si>
    <t xml:space="preserve">Digital media studio buildings at 1050-1060 River 1040 River. zo/ma/pd/hd/a/dp/sup/s/cfp/ts for tannery arts center project. </t>
  </si>
  <si>
    <t>2020 N Pacific</t>
  </si>
  <si>
    <t>CP14-0088</t>
  </si>
  <si>
    <t>Design Permit to add 2,948 square feet to an existing commercial building in the CBD zone district to facilitate relocation of a bank (Lighthouse Bank).</t>
  </si>
  <si>
    <t>B15-0105</t>
  </si>
  <si>
    <t>125 Beach</t>
  </si>
  <si>
    <t>CP14-0077</t>
  </si>
  <si>
    <t>Coastal and Design Permits to add four hotel rooms to result in a 48- room hotel (Beach Street Inn) located in the RT(C)/CZO/SPO zone district. (Environmental Determination: Categorical Exemption).</t>
  </si>
  <si>
    <t>B14-0408</t>
  </si>
  <si>
    <t>805 Ocean</t>
  </si>
  <si>
    <t>CP11-0069</t>
  </si>
  <si>
    <t>Administrative Use Permit and Design Permit to expand existing service staton to include a fast food resturant in the CC zone district.</t>
  </si>
  <si>
    <t>B12-0195, B12-0196</t>
  </si>
  <si>
    <t>1301 Mission St</t>
  </si>
  <si>
    <t>CP12-0016</t>
  </si>
  <si>
    <t>B13-0025</t>
  </si>
  <si>
    <t>Demolition Authorization to remove four homes,  Boundry Line Adjustment to combine seven lots into one lot; Design pemit to construct an 18,000 square foot medical office building in the CC zone district and a Special Use Permit to provide 13 parking spaces on an adjacent R-1-5 lot. (commercial building demolished size estimated from GIS)</t>
  </si>
  <si>
    <t>611 Third</t>
  </si>
  <si>
    <t>CP12-0217</t>
  </si>
  <si>
    <t>PC BLURB: Special Use, Design, and Coastal, Permits, Variance, and Boundary Adjustment to combine two lots and convert large house into boutique hotel with associated parking. The house is listed on the City Historic Building Survey and the parcels are located in the R-T(B)/CZ-O/SP-O zoning districts (Environmental Determination: Categorical Exemption)</t>
  </si>
  <si>
    <t>B13-0329</t>
  </si>
  <si>
    <t>1266 Soquel</t>
  </si>
  <si>
    <t>CP09-0067</t>
  </si>
  <si>
    <t>CP15-0097</t>
  </si>
  <si>
    <t>201 West Cliff</t>
  </si>
  <si>
    <t>07-206</t>
  </si>
  <si>
    <t>Minor modification to Applcation No. 03-134;  Special Use, Design and Coastal Permits to demolish a 1,423 square foot single-story, five-room wing of an existing motel and to replace with a 3,471 square foot, two story seven-room motel wing in the same location.</t>
  </si>
  <si>
    <t>B080865</t>
  </si>
  <si>
    <t>07-213</t>
  </si>
  <si>
    <t>sup/cp/dp/sp for 11,627 sf monterey bay national marine sanctuary visitor center building and educational use, and variance to parking regs in the PF/CZ/SPO/FP ZONE DISTRICT. ED/CE</t>
  </si>
  <si>
    <t>B071396</t>
  </si>
  <si>
    <t>Planned Development, Special Use Permit, Coastal Permit, Design Permit, Lot Line Adjustment for a 33,648 sq.ft. public service building and supporting structures in the RM HD zoning district.</t>
  </si>
  <si>
    <t>CP12-0101</t>
  </si>
  <si>
    <t>140 Front</t>
  </si>
  <si>
    <t>35 Pacific</t>
  </si>
  <si>
    <t>B12-0316, B12-0534</t>
  </si>
  <si>
    <t>2111 Mission</t>
  </si>
  <si>
    <t>05-073</t>
  </si>
  <si>
    <t>DEMO EXT GROCERY STORE AND portion of contig. ret. bldg.cnst.new grocery store/retail bldg./outdoor seating areas/signage in CC/IG ZD. variance increase build to req/aup low-risk alcohol outlet.</t>
  </si>
  <si>
    <t>B090475, B080496</t>
  </si>
  <si>
    <t>1410 Ocean</t>
  </si>
  <si>
    <t>05-159</t>
  </si>
  <si>
    <t>aup/dp to construct a three-story 100 unit hotel in the cc zone district. er/ce 13 heritage trees removed/replaced with large new trees.</t>
  </si>
  <si>
    <t>B071305</t>
  </si>
  <si>
    <t>1225 Shaffer Rd</t>
  </si>
  <si>
    <t>CP10-0001</t>
  </si>
  <si>
    <t>Design and Coastal Permits to construct a 35,130 square foot 52-unit storage facility with an office  in the IG/CZ-O/SP-O/MS-O zone district (Environmental Review: Negative Declaration/Initial Study).</t>
  </si>
  <si>
    <t>B11-0283</t>
  </si>
  <si>
    <t>229 Encinal</t>
  </si>
  <si>
    <t>05-226</t>
  </si>
  <si>
    <t>dp to construct a new 5376 sf warehouse building on an ig zoned lot. ed/ce</t>
  </si>
  <si>
    <t>B060926</t>
  </si>
  <si>
    <t>1930 Ocean Street Ext</t>
  </si>
  <si>
    <t>Design Permit to remodel an existing commercial building and add 5,690 square foot mezanine in the CC/RM zone district. (Categorical Exemption)</t>
  </si>
  <si>
    <t>B10-0034</t>
  </si>
  <si>
    <t>Design Permit to construct a detached two-story warehouse building  on a site with an existing grocery store (Staff of Life) located in the CC zone district. (Environmental Review: Categorical Exemption)</t>
  </si>
  <si>
    <t>B16-0170</t>
  </si>
  <si>
    <t>1514 Seabright</t>
  </si>
  <si>
    <t>05-190</t>
  </si>
  <si>
    <t>DP for new office bldg with residential unit on 2nd floor behind existing bldg on lot zoned PA (env rev: cat exempt). Permit was under 1512</t>
  </si>
  <si>
    <t>B071373</t>
  </si>
  <si>
    <t>Not finaled</t>
  </si>
  <si>
    <t>1606 Soquel</t>
  </si>
  <si>
    <t>05-276</t>
  </si>
  <si>
    <t>ER/CE pd/dp/dap for mixed use project w/36 single-room occupancy res units in a three-story building a 748sf com/managers unit building, a 22 space parking lot seven res units demo</t>
  </si>
  <si>
    <t>B070157</t>
  </si>
  <si>
    <t>250 Cardiff</t>
  </si>
  <si>
    <t>B070597-604, B070763</t>
  </si>
  <si>
    <t>06-069</t>
  </si>
  <si>
    <t>Res PD w/ 16 townhomes &amp; 6 condos, fence over 6' w/in CN GP amd (NC to MDR) &amp; rezoning from (NC to MDR-med rise) ed/ce</t>
  </si>
  <si>
    <t>108 Second</t>
  </si>
  <si>
    <t>05-129</t>
  </si>
  <si>
    <t>cp/dp/sup to construct a three story bldg. containing a first floor parking garage with 44 single room occupancy units above in the r-t-c zone dist. ed/ce</t>
  </si>
  <si>
    <t>B060438</t>
  </si>
  <si>
    <t>125 River</t>
  </si>
  <si>
    <t>B060871</t>
  </si>
  <si>
    <t>03-097</t>
  </si>
  <si>
    <t>DP, AUP, &amp; Tentative Map to construct a 3 to 4 story bldg. containi 70 condo units, retail space, and an underground parking garage, &amp; a request to annex into parking district#1 also at 2050 N. Pacific</t>
  </si>
  <si>
    <t>2027 N Pacific</t>
  </si>
  <si>
    <t>04-134</t>
  </si>
  <si>
    <t>(4) RES CNDO IN THE CBD ZD dp/v to construct a three-story mixed use building with commercial retail on the first floor and four two story residential condominiums located above (1) commercial condo</t>
  </si>
  <si>
    <t>B050995</t>
  </si>
  <si>
    <t>B16-0589</t>
  </si>
  <si>
    <t>TENTATIVE MAP TO CREATE (8) LOTS IN THE R-1-10 zone dist. DEMO AUTH PERMIT TO DEMO SINGLE FAMILY DWELLING. (10, 15 ,25, 30, 40, 45, 50, 65 Rocky Rd) (7 of 8 constructed, not 25 Rocky Rd). One lot still has not been developed, new dwellings showing as 7 instead of 8.</t>
  </si>
  <si>
    <t>1,087,983 and 311 hotel rooms</t>
  </si>
  <si>
    <t>B22-0248</t>
  </si>
  <si>
    <t>B22-0249</t>
  </si>
  <si>
    <t>1 unit not finalled but constructed (B15-0379)</t>
  </si>
  <si>
    <t>120 Beach</t>
  </si>
  <si>
    <t>CP22-0067</t>
  </si>
  <si>
    <t>Design Permit for a remodel and a 450 square foot addition to the existing restroom building on a site in the CB/CZ-O/SP-O (Beach Commercial/Coastal Zone Overlay/Shoreline Protection Overlay) zone district and within the original jurisdiction of the California Coastal Commission.</t>
  </si>
  <si>
    <t>200 Pioneer</t>
  </si>
  <si>
    <t>B22-0256</t>
  </si>
  <si>
    <t>A public ovesight meeting to assess compliance with the City's objective standards criteria and to have the Council provide feedback to city staff to include in the ministerial review for a proposed SB35 project consisting of demolition of existing commercial buildings and construction of a five-story mixed-use building and a four-story residential building consisting of 2,727 square feet of ground floor retail and 140 residential units (50% of which will be affordable) with shared underground parking.  The application also includes the granting of a Density Bonus application involving incentives, concessions and waivers to development standards.  The property is located in the Community Commercial (CC) zone district.
Demolish two commercial buildings approx 8,669 sqare feet</t>
  </si>
  <si>
    <t>Design Permit, Historic Alteration Permit, Minor Land Division, Administrative Use Permit, and Coastal Exclusion to divide an existing parcel into two lots and construct a single-family residence and an accessory dwelling unit on one lot and a 3-unit condominium development on another lot, on-site with a historic landmark on a parcel located within the R-1-5/CZ-O zone district.
Modified by CP22-0019 to construct a SFD on 521 fair instead of three units.</t>
  </si>
  <si>
    <t>1811 Mission St</t>
  </si>
  <si>
    <t>CP22-0045</t>
  </si>
  <si>
    <t>Residential Demolition Authorization Permit, Boundary Adjustment, Design Permit, and Special Use Permit to demolish two single family homes and construct a three-story, 27 unit Single Room Occupancy (SRO) development with ground floor commercial on two parcels located in the C-C (Community Commercial) zone district and within the Mission Street Urban Design Plan.</t>
  </si>
  <si>
    <t>D21-0022, G21-0003</t>
  </si>
  <si>
    <t>B22-0409</t>
  </si>
  <si>
    <t>B22-0396</t>
  </si>
  <si>
    <t>B22-0079</t>
  </si>
  <si>
    <t>CP15-0213, CP21-0024</t>
  </si>
  <si>
    <t xml:space="preserve">Design Permit to construct a Groundwater Replenishment and Seawater Intrusion Prevention Project including a 7500 square foot tertiary water treatment system at the Santa Cruz Wastewater Treatment Facility iin the PF zone district. For updates check https://www.soquelcreekwater.org/613/PWS-Treatment </t>
  </si>
  <si>
    <t xml:space="preserve">534 not finaled </t>
  </si>
  <si>
    <t>CP22-0142</t>
  </si>
  <si>
    <t>Commercial Demolition Authorization Permit to demolish an existing commercial building, Boundary Adjustment to merge three parcels, Design Permit, Special Use Permit, and Density Bonus Request involving incentives, concessions and waivers to development standards, including exceeding height, and a reduction in parking and open space requirements, to construct a four-story mixed-use project consisting of 1,497 square feet of ground level commercial space, and 84 residential units on a parcel located in the CC (Community Commercial) zone district and within the Eastside Business Improvement Plan Area</t>
  </si>
  <si>
    <t>501 Cedar</t>
  </si>
  <si>
    <t>Design Permit for the exterior alteration or remodeling of an existing two-story building creating a mixed-use building with existing ground floor office space (no change) and creating two residential units above, for which construction costs of such work exceed ten thousand dollars on a property located in the CBD/FP-O (Central Business District/Floodplain Overlay District) zone districts and within the Cedar St Village subarea of the Downtown Plan.</t>
  </si>
  <si>
    <t>915 Water</t>
  </si>
  <si>
    <t>Final Map Amendment, Boundary Adjustment, and Major Modification to permit  #97-279 to amend the El Rancho Carbonera subdivision map and modify Lot B to allow for residential development on a parcel located in the R-1-7 (Single Family Residence) zone district. Permit CP22-0143 for new house.</t>
  </si>
  <si>
    <t>Administrative Use Permit, Design Permit, and Historic Alteration Permit for a new mixed use building including a restaurant with beer and wine service and an outdoor dining patio and two residential units on a site listed in the Historic Building Survey in the CC zone district. (Environmental Determination: Categorical Exemption) (1746 square feet new commercial). Permit Cp21-0031 approved 9.3.21 to extend life of permit for 3 more years.</t>
  </si>
  <si>
    <t>Minor Land Division to divide an existing parcel into four parcels, Slope Variance to allow for a driveway within a slope exceeding 30 percent, Minor Modification to V-59-11 to allow for a dwelling to be retained, and Residential Demolition Authorization Permit to allow for the demolition of a dwelling on a site in the RS2A zone district. (Environmental Determination: Mitigated Negative Declaration) Permit extended 6 years via CP21-0130 approved 7-6-22</t>
  </si>
  <si>
    <t>B17-0672, B22-0374</t>
  </si>
  <si>
    <t xml:space="preserve">cp/mld to create three parcels and ba to reconfigure apn 002-312-08 and apn 002-312-11 and apn 003-312-11 and apn 002-312-12 to result in a total of six parcels in the RS1A/CZO zone district. minor mod to planned development permit 97-270 (537 meder st) ed/ce (new undeveloped lots were 615, 625, 635 Meder St). B11-0168 developed 635. </t>
  </si>
  <si>
    <t>119 Lincoln</t>
  </si>
  <si>
    <t>Nonresidential Demolition Authorization Permit, Special Use Permit, Design Permit, Lot-Line Adjustment, Sign Permit, and Heritage Tree Removal Permit to demolish the existing surface parking lot and structures and construct the Library/Affordable Housing Project encompassing a new, approximately 38,000 sq. ft. City library; parking structure with up to 350 parking spaces; 100% affordable housing component comprising approximately 124 residential units; approximately 10,000 sq. ft. commercial tenant space; 1,800-2,500 sq. ft. commercial childcare facility; new roof deck(s); and associated site improvements (anticipated environmental determination: statutory, categorical exemptions).</t>
  </si>
  <si>
    <t>CP22-0128</t>
  </si>
  <si>
    <t>624 Isbel</t>
  </si>
  <si>
    <t>CP21-0138</t>
  </si>
  <si>
    <t>900 High</t>
  </si>
  <si>
    <t>CP22-0164</t>
  </si>
  <si>
    <t>Minor Land Division, Design Permit, Slope Development Permit, and Density Bonus Request to divide a lot into two lots and construct a 40 unit (including 4 LI units and 5 VLI units), four story apartment building within 20 feet of a 30 percent slope, with a concession for stories/height and a use variation to allow a multi family use, on a site with an existing church in the R-1-10 (Single Family Residence) zone district.</t>
  </si>
  <si>
    <t>Residential Demolition Authorization Permit to demolish an existing unpermitted dwelling unit and Tentative Map to divide a 12,196 square foot parcel into two parcels of 5,281 square feet and 5,265 square feet, including the removal of two heritage trees on a property located in the R-1-5 zone district. (Because the permit included a RDAP permit, and that was exercised in a timely manner by obtaining a demo permit and demolishing the unit, the permit is considered exercised even though the final map has not yet been recorded.)</t>
  </si>
  <si>
    <t>B22-0543</t>
  </si>
  <si>
    <t>Minor Land Division for a lot split on a parcel in the R-1-5 (Single-Family Residence) zone district. New lot created, not yet developed.</t>
  </si>
  <si>
    <t>Design Permit for the construction of a parking lot and five buildings associated with the Homeless Garden Project and totaling 5,370 square feet to function as administrative offices, greenhouses and a barn in the PK zone district. CP21-0107 extended life ofpermit 3 years to 9-15-24</t>
  </si>
  <si>
    <t>Minor Land Division and Coastal Permit to subdivide an existing 25,544 square foot parcel containing a single-family residence into two parcels (10, 044 and 15,500 square feet) in the R-1-10 district. Lot split recorded, lot not developed</t>
  </si>
  <si>
    <t>218 Seabright</t>
  </si>
  <si>
    <t>CP22-0121</t>
  </si>
  <si>
    <t>Residential Demolition/Conversion Authorization Permit, Design Permit, Coastal Exclusion, and Heritage Tree Removal Permit to demolish an existing single-family residence, remove a Heritage Tree and construct 2 residential units including a three-story 3,549 sq. ft. single-family residence and a one-story 321 sq. ft. studio at a property located in the R-L (Multiple Residence - Low Density) zone district.</t>
  </si>
  <si>
    <t>352 Market</t>
  </si>
  <si>
    <t>Residential Demolition Authorization Permit and Design Permit to demolish one existing single-family dwelling and construct five new rental apartments on an 11,470 square foot parcel located within the R-L (Multiple Residence - Low Density District) zone district.</t>
  </si>
  <si>
    <t>CP22-0040</t>
  </si>
  <si>
    <t>B22-0607</t>
  </si>
  <si>
    <t>Minor Land Division to create three lots from one lot in the R-1-10 zoning district. 912 has house already. 916 no permits. 918 has CP20-0150 and CP21-0110 approved for new house. B22-0607 is for 918.</t>
  </si>
  <si>
    <t>300 Ingalls Alley</t>
  </si>
  <si>
    <t>CP22-0166</t>
  </si>
  <si>
    <t>Design Permit for a mixed use development to include 161 units, 7,719 square feet of commercial space, and underground parking on a parcel located in Phase II of the Delaware Addition PD and in the IG/PER-2 (General Industrial/Performance Overlay) zone district.</t>
  </si>
  <si>
    <t>325 Washington</t>
  </si>
  <si>
    <t>CP23-0001</t>
  </si>
  <si>
    <t xml:space="preserve">Design Permit to construct a shed and Modification to Administrative Use Permit 08-090 to modify a parking area for a children's theater studio on a parcel located in the RTC/CZ-O (Residential Tourtist Commercial/Coastal Zone Overlay) zone district. _x000D_
_x000D_
</t>
  </si>
  <si>
    <t>CP23-0030</t>
  </si>
  <si>
    <t>CP22-0122</t>
  </si>
  <si>
    <t>B22-0309</t>
  </si>
  <si>
    <t>B23-0084, B23-0085</t>
  </si>
  <si>
    <t>B23-0175</t>
  </si>
  <si>
    <t>B22-0638 thru B22-0642</t>
  </si>
  <si>
    <t>CP21-0137, CP23-0069</t>
  </si>
  <si>
    <t>902 Pacific, 920 Pacific</t>
  </si>
  <si>
    <t>CP21-0056, CP22-0086</t>
  </si>
  <si>
    <t>Coastal Permit to demolish an existing structure and construct a seven-story mixed use building with 94 affordable residences, ground floor commercial, and second floor office space on a parcel located within the CBD/CZ-O/FP-O zone district and within the Pacific Avenue Retail District subarea of the Downtown Plan.  (Environmental Determination: Categorical Exemption) (Applicant: City of Santa Cruz; Filed: 4/5/2021)  (new building: 11,666 square feet commercial, 8717 office)
MInor Modification to Coastal Permit CP21-0056 to add an 8th story, revise the unit mix, increase the number of units in the building from 94 units to 128 units, and revise the area of the commercial spaces in a permitted mixed-use, 100% affordable building located on a parcel in the CBD/CZ-O/FP-O district and in the Pacific Ave Retail District of the Downtown Plan.</t>
  </si>
  <si>
    <t>1130 Mission</t>
  </si>
  <si>
    <t>CP23-0103</t>
  </si>
  <si>
    <t>Nonresidential Demolition Authorization Permit to demolish two commercial buildings, Boundary Adjustment to combine two parcels, and a  Design Permit and Special Use Permit to construct a five-story mixed-use building consisting of 2,627 square feet of ground floor commercial space and 59 single room occupancy (SRO) residential units above. The project also includes a request for density bonus waivers to exceed building height, setbacks, and FAR, as well as proposes to utilize AB2097 to reduce on-site parking. The parcels are both located in the MU-M (Mixed-Use Medium Density) zone district and the Mission Street Overlay Zone.</t>
  </si>
  <si>
    <t>162 Hagemann</t>
  </si>
  <si>
    <t>CP23-0046</t>
  </si>
  <si>
    <t>Tentative Subdivision Map, Design Permit, Coastal Permit, Residential Demolition Authorization Permit, Heritage Tree Removal Permit, and Density Bonus Request to combine 3 parcels and construct 7 townhouses on property located in the R-1-5/CZ-O (Single Family Residence/Coastal Zone Overlay) zone district.</t>
  </si>
  <si>
    <t>903 Cedar</t>
  </si>
  <si>
    <t>CP23-0060</t>
  </si>
  <si>
    <t>Historic Alteration Permit and Administrative Use Permit to construct a small upper floor addition and convert existing upper floor offices to three residential units in a mixed-use building listed on the Historic Building Survey and located in the CBD/FP-O (Central Business District/Floodplain Overlay) zone district and within the Cedar Street Village subarea of the Downtown Plan.</t>
  </si>
  <si>
    <t>B23-0321</t>
  </si>
  <si>
    <t>Minor Land Division and Coastal Permit to divide a 17,454 square foot parcel into two parcels of 12,342 sq. ft. and 5,112 sq. ft. on site with an existing single-family dwelling on a parcel located in the R-1-5/CZ-O/SP-O/WCD-O zone district. Lot split completed, new lot not developed. (Lot split recorded, no permit yet on new lot.)</t>
  </si>
  <si>
    <t>Coastal Permit to demolish three commercial buildings and construct a seven-story, mixed-use building with 85 affordable residential apartments, 15,228 square feet of ground floor commercial and residential amenity space, and 15,665 feet of medical office space on the second floor, on a property located within the CBD/CZ-O/FP-O zone district and within the Pacific Avenue Retail District and Front Street/Riverfront Corridor subareas of the Downtown Plan. (Demolish 3 commercial buildings: 21,728 square feet). Issued building plans are for 70 units.</t>
  </si>
  <si>
    <t>1206 Fair</t>
  </si>
  <si>
    <t>CP23-0072</t>
  </si>
  <si>
    <t>Design Permit for placement of shipping containers on a property located in the IG/PER-2 (General Industrial/Performance) zone district (Environmental determination: categorical exemption).  (Code Compliance Case CE22-0195)</t>
  </si>
  <si>
    <t>877 Cedar</t>
  </si>
  <si>
    <t>CP23-0121</t>
  </si>
  <si>
    <t>Design Permit to construct an accessory building which will function as bicycle storage in the CBD/FP-O (Central Business District/Floodplain Overlay) zone district and within the Downtown Plan. (Environmental Determination: Categorical Exemption)</t>
  </si>
  <si>
    <t>Residential and Non-Residential Demolition Authorization Permits, Heritage Tree Removal Permit, Minor Land Division, Design Permit, Special Use Permit, and Density Bonus Request to demolish eight commercial buildings (27,631 square feet) and 12 residential units, remove 13 heritage trees, and construct a mixed-use development in three condominium lots with 389 units (requesting a 42.5% density bonus from a base density project of 273 units) and 9,570 square feet of commercial space on a site in the C-C (Community Commercial) zone district and the Ocean Street Area Plan.</t>
  </si>
  <si>
    <t>B23-0338</t>
  </si>
  <si>
    <t>Non-Residential Demolition Authorization Permit, Lot Line Adjustment, Special Use Permit, Coastal Permit, Design Permit, Heritage Tree Removal Permit, and Historic Alteration Permit to reconfigure five lots into two, demolish two existing school buildings (approx. 28,417 square feet), remove six Heritage trees, and construct a 76 unit (including 13 full dwelling units) senior housing facility on a site listed on the historic building survey (Vol. 1, p. 39) in the R-1-5/WCD-O/CZ-O/SP-O (Single family residence/West Cliff Drive Overlay/Coastal Zone Overlay/Shoreline Protection Overlay) zone district. (Environmental Determination: Categorical Exemption; Exempt under PRC CEQA section 21083.3)</t>
  </si>
  <si>
    <t>CP19-0029, CP22-0157</t>
  </si>
  <si>
    <t xml:space="preserve">CP17-0110, CP21-0031 </t>
  </si>
  <si>
    <t>CP17-0109, CP21-0107</t>
  </si>
  <si>
    <t>CP16-0099, CP21-0162</t>
  </si>
  <si>
    <t>Minor Land Division to re-subdivide two lots creating three lots in the R-1-5 zone district. CP21-0162 is the DP for new SFD on new lot. CP21-0162 is DP for new house on new vacant lot.</t>
  </si>
  <si>
    <t>CP15-0145, CP21-0046</t>
  </si>
  <si>
    <t>Special Use Permit, Design Permit and Density Bonus to construct a three story mixed use building to include a 1,600 ground floor commercial space and 12 apartment units in the CC zone district. Minor Mod CP21-0046 approved 4.21.21 extending life of permit 3 years to 4-21-24.</t>
  </si>
  <si>
    <t>CP23-0127</t>
  </si>
  <si>
    <t>Design Permit for placement of an approximately 520 sq. ft. accessory structure on property located in the IG/PER-2 (General Industrial/Performance) zone district (Environmental determination: categorical exemption).  (Code Compliance Case CE22-0195)</t>
  </si>
  <si>
    <t>B23-0449</t>
  </si>
  <si>
    <t>CP18-0125, CP21-0130</t>
  </si>
  <si>
    <t>Minor Land Division to divide a lot with a single family home into four new lots in the R-1-7- zone district. Parcel map permit PW23-0006 under review</t>
  </si>
  <si>
    <t>Minor Land Division and Coastal Permit to divide a 10,000 square foot lot into two lots in the R-1-5/CZ-O zone district. CP21-0024 extended expiration date to 4/21/24</t>
  </si>
  <si>
    <t>Design Permit, Planned Development, Subdivision, and Zoning Map Amendment to construct a 40-unit apartment/condo development in the R-1-10 zone district. General Plan Amendment to change land use designation of 2.74-acre parcel from L(Low Density Residential) to LM (Low Medium Density Residential) and Zoning Map Amendment to rezone from R-1-10 to RL. (Environmental Determination: Initial Study/Negative Declaration) Stay of expiration CP21-0121) Permit expires December 2025.</t>
  </si>
  <si>
    <t>Planner</t>
  </si>
  <si>
    <t>Ryan Bane</t>
  </si>
  <si>
    <t>Timothy Maier</t>
  </si>
  <si>
    <t>Brittany Whitehill</t>
  </si>
  <si>
    <t>Rina Zhou</t>
  </si>
  <si>
    <t>John Jezek</t>
  </si>
  <si>
    <t>Samantha Haschert</t>
  </si>
  <si>
    <t>Michael Ferry</t>
  </si>
  <si>
    <t>Clara Stanger</t>
  </si>
  <si>
    <t>Nancy Concepcion</t>
  </si>
  <si>
    <t>Lane Zorich</t>
  </si>
  <si>
    <t>Bryanna Sherman</t>
  </si>
  <si>
    <t>Rachel Grothe</t>
  </si>
  <si>
    <t>CP23-0157</t>
  </si>
  <si>
    <t>Minor Modification to CP20-0047 to extend the life of the permit for an approved project involving a Residential Demolition Authorization Permit to demolish six transitional housing units and Design and Special Use Permits to construct 120 studio units to be used as permanent supportive housing and one manager's unit with a ground floor recuperative care center, behavioral health clinic, and a residential lobby with shared residential space and service provision space in the CC (Community Commercial) Zone District.</t>
  </si>
  <si>
    <t>119 Coral Street</t>
  </si>
  <si>
    <t>Harvy West</t>
  </si>
  <si>
    <t>1205 East Cliff</t>
  </si>
  <si>
    <t>CP23-0149</t>
  </si>
  <si>
    <t>Residential Demolition/Conversion Authorization Permit, Design Permit, Coastal Permit, and Administrative Use Permit to demolish an existing house and cosntruct a 1,910 sq. ft. single-family residence with 240 sq. ft. detached art studio, including variations to parking space requirements, on a substandard lot located in the R-1-5/CZ-O/SP-O (Single-Family Residence/Coastal Zone Overlay/Shoreline Protection Overlay) zone district (Environmental determination: categorical exemption).</t>
  </si>
  <si>
    <t>Lower West Side</t>
  </si>
  <si>
    <t>136 River Street</t>
  </si>
  <si>
    <t>CP23-0150</t>
  </si>
  <si>
    <t>Lot Line Adjustment, Design Permit, Non-Residential Demolition Authorization Permit, and Density Bonus Request to combine two contiguous lots into one on a 0.25-acre site and construct a six-story, 51-unit, 100% affordable apartment complex with one commerical/retail tenant space  in the C-C (Community Commercial) zone district.</t>
  </si>
  <si>
    <t>Minor Land Division to divide a 16,968 sq. ft. parcel into two parcels of 8,744 sq. ft. and 8,224 sq. ft. of net lot area on a lot located within the P-A (Professional and Administrative Office District) zone district.</t>
  </si>
  <si>
    <t>CP23-0158</t>
  </si>
  <si>
    <t>615 Hanover</t>
  </si>
  <si>
    <t>Major Modification to a previously-approved Design Permit, Heritage Tree Removal Permit, and Density Bonus request (CP21-0137) to remove six heritage trees and construct a 35 unit apartment complex with a 50 percent density bonus and to provide four very low income units in exchange for waivers to the building height, front setback, and side yard setbacks, and for a concession for a 20 percent reduction in required open space on a site located in the R-M (Multiple Residence - Medium-Density) zone district.</t>
  </si>
  <si>
    <t>B23-0209</t>
  </si>
  <si>
    <t>CP23-0180</t>
  </si>
  <si>
    <t>CP23-0048</t>
  </si>
  <si>
    <t>Tentative Subdivision Map, RDAP, DP for 3 New Townhouses</t>
  </si>
  <si>
    <t>125 Beach Street</t>
  </si>
  <si>
    <t>Pre-Application for renovation of an existing hotel including a demolition/renovation of an existing building to provide an updated lobby and facade improvements to guestroom buildings along Beach Street, and site work to relocate the pool and alter the parking area</t>
  </si>
  <si>
    <t>1315 Bay Street</t>
  </si>
  <si>
    <t>CP19-0037 CP23-0065</t>
  </si>
  <si>
    <t>Special Use Permit, Design Permit, and Non-Residential Demolition Authorization Permit to demolish an existing commercial building and construct a new office and warehouse building with two apartment units above on a property in the CC (Community Commercial) zone district. (Environmental Determination: Categorical Exemption) (demolish commercial building 832 square feet, 2,540 square feet new commercial) permit extende for three years to 4/27/26 under CP23-0065</t>
  </si>
  <si>
    <t>B23-0358 site improvements</t>
  </si>
  <si>
    <t>finaled</t>
  </si>
  <si>
    <t>118 Marine Parade</t>
  </si>
  <si>
    <t>CP23-0156</t>
  </si>
  <si>
    <t xml:space="preserve">Demolish two existing residences and construct four new residences </t>
  </si>
  <si>
    <t>lower east side</t>
  </si>
  <si>
    <t>1311 Bay Street</t>
  </si>
  <si>
    <t>CP23-0155</t>
  </si>
  <si>
    <t>Misison St</t>
  </si>
  <si>
    <t>803 Broadway</t>
  </si>
  <si>
    <t>MLD for 2 lot in RL zone</t>
  </si>
  <si>
    <t>CP23-0188</t>
  </si>
  <si>
    <t xml:space="preserve">Demolish the existing residence and construct three townhouses </t>
  </si>
  <si>
    <t>B23-05621</t>
  </si>
  <si>
    <t>under review</t>
  </si>
  <si>
    <t>Water St</t>
  </si>
  <si>
    <t>B21-0114</t>
  </si>
  <si>
    <t>CP22-0092 CP23-0063</t>
  </si>
  <si>
    <t>Special Use Permit, Design Permit, Nonresidential Demolition Authorization Permit, Residential Demolition Authorization Permit and Lot-Line Adjustment to combine three lots, demolish existing commerical and residential buildings, and construct a four-story, 74,290 sq. ft. mixed-use building with 1,079 square feet of commercial space and 105 SRO's on a site located in the C-C (Community Commercial) zone district and within the Eastside Business Improvement Area . The project includes a request for a 50% Density Bonus to allow for 35 density bonus units (105 total) and incentives/concessions and waivers to FAR, Height, and and Setbacks, in exchange for 14 Very Low Income Units (VLI). CP23-0063 - Minor Modification to modify an approved Zoning Permit (CP22-0092) to allow an additional (fifth) story of storage space, proposed for later conversion to accessory dwelling units (ADUs), on a property located in the MU-H zone district (Environmental Review: anticipated Categorical Exemption)</t>
  </si>
  <si>
    <t>511 Logan</t>
  </si>
  <si>
    <t>CP23-0107</t>
  </si>
  <si>
    <t>Demo SFR &amp; construct two new SFR</t>
  </si>
  <si>
    <t>CP23-0063</t>
  </si>
  <si>
    <t>Major Mod. to Add Story for Storage (for Conv to ADUs)</t>
  </si>
  <si>
    <t>B22-0560, B22-0559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</si>
</sst>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ont>
    <font>
      <b/>
      <sz val="10"/>
      <name val="Arial"/>
      <family val="2"/>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3" fontId="1" fillId="0" borderId="0" xfId="0" applyNumberFormat="1" applyFont="1"/>
    <xf numFmtId="14" fontId="0" fillId="0" borderId="0" xfId="0" applyNumberFormat="1"/>
    <xf numFmtId="3" fontId="0" fillId="0" borderId="0" xfId="0" applyNumberFormat="1"/>
    <xf numFmtId="14" fontId="2" fillId="0" borderId="0" xfId="0" applyNumberFormat="1" applyFont="1"/>
    <xf numFmtId="0" fontId="0" fillId="2" borderId="0" xfId="0" applyFill="1"/>
    <xf numFmtId="0" fontId="0" fillId="3" borderId="0" xfId="0" applyFill="1"/>
    <xf numFmtId="14" fontId="0" fillId="3" borderId="0" xfId="0" applyNumberFormat="1" applyFill="1"/>
    <xf numFmtId="3" fontId="0" fillId="0" borderId="0" xfId="0" pivotButton="1" applyNumberFormat="1"/>
    <xf numFmtId="3" fontId="0" fillId="0" borderId="0" xfId="0" applyNumberFormat="1" applyAlignment="1">
      <alignment horizontal="left"/>
    </xf>
    <xf numFmtId="16" fontId="2" fillId="0" borderId="0" xfId="0" applyNumberFormat="1" applyFont="1"/>
    <xf numFmtId="0" fontId="0" fillId="0" borderId="0" xfId="0" applyAlignment="1">
      <alignment vertical="top"/>
    </xf>
    <xf numFmtId="0" fontId="2" fillId="0" borderId="0" xfId="0" applyFont="1" applyAlignment="1">
      <alignment wrapText="1"/>
    </xf>
    <xf numFmtId="14" fontId="0" fillId="2" borderId="0" xfId="0" applyNumberFormat="1" applyFill="1"/>
  </cellXfs>
  <cellStyles count="1">
    <cellStyle name="Normal" xfId="0" builtinId="0"/>
  </cellStyles>
  <dxfs count="13">
    <dxf>
      <numFmt numFmtId="0" formatCode="General"/>
    </dxf>
    <dxf>
      <numFmt numFmtId="0" formatCode="General"/>
    </dxf>
    <dxf>
      <numFmt numFmtId="0" formatCode="General"/>
    </dxf>
    <dxf>
      <numFmt numFmtId="0" formatCode="General"/>
    </dxf>
    <dxf>
      <numFmt numFmtId="0" formatCode="General"/>
    </dxf>
    <dxf>
      <numFmt numFmtId="19" formatCode="m/d/yyyy"/>
    </dxf>
    <dxf>
      <font>
        <b/>
        <i val="0"/>
        <strike val="0"/>
        <condense val="0"/>
        <extend val="0"/>
        <outline val="0"/>
        <shadow val="0"/>
        <u val="none"/>
        <vertAlign val="baseline"/>
        <sz val="10"/>
        <color auto="1"/>
        <name val="Arial"/>
        <scheme val="none"/>
      </font>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Keanu Razonable" refreshedDate="45386.495069675926" createdVersion="5" refreshedVersion="8" minRefreshableVersion="3" recordCount="189" xr:uid="{00000000-000A-0000-FFFF-FFFF04000000}">
  <cacheSource type="worksheet">
    <worksheetSource name="Table3"/>
  </cacheSource>
  <cacheFields count="24">
    <cacheField name="Address" numFmtId="0">
      <sharedItems/>
    </cacheField>
    <cacheField name="permit no" numFmtId="0">
      <sharedItems containsBlank="1"/>
    </cacheField>
    <cacheField name="Planner" numFmtId="0">
      <sharedItems containsBlank="1"/>
    </cacheField>
    <cacheField name="Description" numFmtId="0">
      <sharedItems longText="1"/>
    </cacheField>
    <cacheField name="date applied" numFmtId="0">
      <sharedItems containsNonDate="0" containsDate="1" containsString="0" containsBlank="1" minDate="2003-05-01T00:00:00" maxDate="2024-02-15T00:00:00"/>
    </cacheField>
    <cacheField name="date approved" numFmtId="0">
      <sharedItems containsNonDate="0" containsDate="1" containsString="0" containsBlank="1" minDate="2003-12-09T00:00:00" maxDate="2024-02-14T00:00:00"/>
    </cacheField>
    <cacheField name="Bldg permit no" numFmtId="0">
      <sharedItems containsBlank="1"/>
    </cacheField>
    <cacheField name="bldg permit issued date" numFmtId="0">
      <sharedItems containsDate="1" containsBlank="1" containsMixedTypes="1" minDate="2001-10-17T00:00:00" maxDate="2023-10-28T00:00:00"/>
    </cacheField>
    <cacheField name="Bldg permit finaled date" numFmtId="0">
      <sharedItems containsDate="1" containsBlank="1" containsMixedTypes="1" minDate="2008-05-06T00:00:00" maxDate="2024-07-17T00:00:00"/>
    </cacheField>
    <cacheField name="Status" numFmtId="0">
      <sharedItems containsBlank="1" count="8">
        <s v="Approved"/>
        <s v="Constuction"/>
        <s v="Finaled"/>
        <m/>
        <s v="Applied"/>
        <s v="under review" u="1"/>
        <s v="" u="1"/>
        <s v="Under Constuction" u="1"/>
      </sharedItems>
    </cacheField>
    <cacheField name="Neighborhood" numFmtId="0">
      <sharedItems containsBlank="1" count="26">
        <s v="Upper Westside"/>
        <s v="Soquel Ave"/>
        <s v="Downtown"/>
        <s v="Westside Industrial"/>
        <s v="Upper Eastside"/>
        <s v="Water St"/>
        <s v="Mission St"/>
        <s v="River/Front"/>
        <s v="Lower Westside"/>
        <s v="Lower Eastside"/>
        <s v="Harvey West"/>
        <s v="Water"/>
        <s v="Beach"/>
        <s v="Golf Club Drive"/>
        <s v="Ocean St"/>
        <s v="lower east side"/>
        <s v="Harvy West"/>
        <s v="Lower West Side"/>
        <s v="Beach Area"/>
        <s v="Misison St"/>
        <m u="1"/>
        <s v="le" u="1"/>
        <s v="uw" u="1"/>
        <s v="lw" u="1"/>
        <s v="Carbonera Sphere" u="1"/>
        <s v="ue" u="1"/>
      </sharedItems>
    </cacheField>
    <cacheField name="New dwellings" numFmtId="0">
      <sharedItems containsString="0" containsBlank="1" containsNumber="1" containsInteger="1" minValue="1" maxValue="389"/>
    </cacheField>
    <cacheField name="Demo dwellings" numFmtId="0">
      <sharedItems containsString="0" containsBlank="1" containsNumber="1" containsInteger="1" minValue="0" maxValue="44"/>
    </cacheField>
    <cacheField name="Net dwellings" numFmtId="0">
      <sharedItems containsSemiMixedTypes="0" containsString="0" containsNumber="1" containsInteger="1" minValue="-44" maxValue="377"/>
    </cacheField>
    <cacheField name="New commercial" numFmtId="0">
      <sharedItems containsString="0" containsBlank="1" containsNumber="1" containsInteger="1" minValue="200" maxValue="150633"/>
    </cacheField>
    <cacheField name="demo commercial" numFmtId="0">
      <sharedItems containsString="0" containsBlank="1" containsNumber="1" containsInteger="1" minValue="438" maxValue="41853"/>
    </cacheField>
    <cacheField name="net commercial" numFmtId="0">
      <sharedItems containsSemiMixedTypes="0" containsString="0" containsNumber="1" containsInteger="1" minValue="-39635" maxValue="140634"/>
    </cacheField>
    <cacheField name="new industrial" numFmtId="0">
      <sharedItems containsString="0" containsBlank="1" containsNumber="1" containsInteger="1" minValue="520" maxValue="107845"/>
    </cacheField>
    <cacheField name="demo industrial" numFmtId="0">
      <sharedItems containsString="0" containsBlank="1" containsNumber="1" containsInteger="1" minValue="6506" maxValue="25730"/>
    </cacheField>
    <cacheField name="net industrial" numFmtId="0">
      <sharedItems containsSemiMixedTypes="0" containsString="0" containsNumber="1" containsInteger="1" minValue="-25730" maxValue="107845"/>
    </cacheField>
    <cacheField name="new office" numFmtId="0">
      <sharedItems containsString="0" containsBlank="1" containsNumber="1" containsInteger="1" minValue="590" maxValue="23195"/>
    </cacheField>
    <cacheField name="demo office" numFmtId="0">
      <sharedItems containsString="0" containsBlank="1" containsNumber="1" containsInteger="1" minValue="1883" maxValue="5577"/>
    </cacheField>
    <cacheField name="net office" numFmtId="0">
      <sharedItems containsSemiMixedTypes="0" containsString="0" containsNumber="1" containsInteger="1" minValue="-5577" maxValue="23195"/>
    </cacheField>
    <cacheField name="Net hotel rooms" numFmtId="0">
      <sharedItems containsString="0" containsBlank="1" containsNumber="1" containsInteger="1" minValue="40" maxValue="1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s v="900 High"/>
    <s v="CP22-0164"/>
    <s v="Brittany Whitehill"/>
    <s v="Minor Land Division, Design Permit, Slope Development Permit, and Density Bonus Request to divide a lot into two lots and construct a 40 unit (including 4 LI units and 5 VLI units), four story apartment building within 20 feet of a 30 percent slope, with a concession for stories/height and a use variation to allow a multi family use, on a site with an existing church in the R-1-10 (Single Family Residence) zone district."/>
    <d v="2022-11-30T00:00:00"/>
    <d v="2024-02-13T00:00:00"/>
    <m/>
    <m/>
    <m/>
    <x v="0"/>
    <x v="0"/>
    <n v="40"/>
    <m/>
    <n v="40"/>
    <m/>
    <m/>
    <n v="0"/>
    <m/>
    <m/>
    <n v="0"/>
    <m/>
    <m/>
    <n v="0"/>
    <m/>
  </r>
  <r>
    <s v="1800 Soquel"/>
    <s v="CP22-0142"/>
    <s v="Ryan Bane"/>
    <s v="Commercial Demolition Authorization Permit to demolish an existing commercial building, Boundary Adjustment to merge three parcels, Design Permit, Special Use Permit, and Density Bonus Request involving incentives, concessions and waivers to development standards, including exceeding height, and a reduction in parking and open space requirements, to construct a four-story mixed-use project consisting of 1,497 square feet of ground level commercial space, and 84 residential units on a parcel located in the CC (Community Commercial) zone district and within the Eastside Business Improvement Plan Area"/>
    <d v="2022-10-03T00:00:00"/>
    <d v="2023-11-28T00:00:00"/>
    <m/>
    <m/>
    <m/>
    <x v="0"/>
    <x v="1"/>
    <n v="84"/>
    <m/>
    <n v="84"/>
    <n v="1497"/>
    <n v="9240"/>
    <n v="-7743"/>
    <m/>
    <m/>
    <n v="0"/>
    <m/>
    <m/>
    <n v="0"/>
    <m/>
  </r>
  <r>
    <s v="903 Cedar"/>
    <s v="CP23-0060"/>
    <s v="Ryan Bane"/>
    <s v="Historic Alteration Permit and Administrative Use Permit to construct a small upper floor addition and convert existing upper floor offices to three residential units in a mixed-use building listed on the Historic Building Survey and located in the CBD/FP-O (Central Business District/Floodplain Overlay) zone district and within the Cedar Street Village subarea of the Downtown Plan."/>
    <d v="2023-06-22T00:00:00"/>
    <d v="2023-11-01T00:00:00"/>
    <m/>
    <m/>
    <m/>
    <x v="0"/>
    <x v="2"/>
    <n v="3"/>
    <m/>
    <n v="3"/>
    <m/>
    <m/>
    <n v="0"/>
    <m/>
    <m/>
    <n v="0"/>
    <m/>
    <n v="1883"/>
    <n v="-1883"/>
    <m/>
  </r>
  <r>
    <s v="247 High"/>
    <s v="CP20-0106"/>
    <s v="Rina Zhou"/>
    <s v="Residential Demolition Authorization Permit, Design Permit, Variance to lot width, and Density Bonus to demolish an existing single-family dwelling and construct a seven unit apartment building on a 6,732 square foot, substandard parcel located in the R-M (Multi-Family Residential- Medium Density) zone district."/>
    <d v="2020-09-15T00:00:00"/>
    <d v="2023-09-20T00:00:00"/>
    <m/>
    <m/>
    <m/>
    <x v="0"/>
    <x v="0"/>
    <n v="7"/>
    <n v="1"/>
    <n v="6"/>
    <m/>
    <m/>
    <n v="0"/>
    <m/>
    <m/>
    <n v="0"/>
    <m/>
    <m/>
    <n v="0"/>
    <m/>
  </r>
  <r>
    <s v="300 Ingalls Alley"/>
    <s v="CP22-0166"/>
    <s v="Rina Zhou"/>
    <s v="Design Permit for a mixed use development to include 161 units, 7,719 square feet of commercial space, and underground parking on a parcel located in Phase II of the Delaware Addition PD and in the IG/PER-2 (General Industrial/Performance Overlay) zone district."/>
    <d v="2023-01-31T00:00:00"/>
    <d v="2023-09-12T00:00:00"/>
    <s v="B22-0560, B22-0559"/>
    <s v="under review"/>
    <m/>
    <x v="1"/>
    <x v="3"/>
    <n v="161"/>
    <m/>
    <n v="161"/>
    <n v="7719"/>
    <m/>
    <n v="7719"/>
    <m/>
    <m/>
    <n v="0"/>
    <m/>
    <m/>
    <n v="0"/>
    <m/>
  </r>
  <r>
    <s v="877 Cedar"/>
    <s v="CP23-0121"/>
    <s v="John Jezek"/>
    <s v="Design Permit to construct an accessory building which will function as bicycle storage in the CBD/FP-O (Central Business District/Floodplain Overlay) zone district and within the Downtown Plan. (Environmental Determination: Categorical Exemption)"/>
    <d v="2023-07-31T00:00:00"/>
    <d v="2023-09-07T00:00:00"/>
    <s v="B23-05621"/>
    <s v="under review"/>
    <m/>
    <x v="1"/>
    <x v="2"/>
    <m/>
    <m/>
    <n v="0"/>
    <n v="468"/>
    <m/>
    <n v="468"/>
    <m/>
    <m/>
    <n v="0"/>
    <m/>
    <m/>
    <n v="0"/>
    <m/>
  </r>
  <r>
    <s v="150 Felker"/>
    <s v="CP21-0137, CP23-0069"/>
    <s v="Brittany Whitehill"/>
    <s v="Major Modification to a previously-approved Design Permit, Heritage Tree Removal Permit, and Density Bonus request (CP21-0137) to remove six heritage trees and construct a 35 unit apartment complex with a 50 percent density bonus and to provide four very low income units in exchange for waivers to the building height, front setback, and side yard setbacks, and for a concession for a 20 percent reduction in required open space on a site located in the R-M (Multiple Residence - Medium-Density) zone district."/>
    <d v="2021-12-14T00:00:00"/>
    <d v="2023-09-06T00:00:00"/>
    <m/>
    <m/>
    <m/>
    <x v="0"/>
    <x v="4"/>
    <n v="35"/>
    <m/>
    <n v="35"/>
    <m/>
    <n v="5610"/>
    <n v="-5610"/>
    <m/>
    <m/>
    <n v="0"/>
    <m/>
    <n v="5577"/>
    <n v="-5577"/>
    <m/>
  </r>
  <r>
    <s v="515 Soquel"/>
    <s v="CP21-0165"/>
    <s v="Timothy Maier"/>
    <s v="Special Use Permit, Design Permit, Tentative Map, Non-Residential and Residential Demolition Authorization Permits, Master Sign Permit, Heritage Tree Removal Permit, and Slope Variance/Modification to demolish the existing structures and construct three new buildings, including a five-story mixed-use building; a five-story residential building; and a three-story residential building consisting of 43 residential apartments (26 SROs; 2 studios; 11 one-bedroom units; 1 two-bedroom unit; and 3 two-story, two-bedroom units) and 1,166 sq. ft. of commercial space on three parcels located in the C-C (Community Commercial) and R-L (Multi-Family Low Density) zone districts and within the Eastside Business Improvement District and the Ocean Street Area Plan."/>
    <d v="2022-02-03T00:00:00"/>
    <d v="2023-08-17T00:00:00"/>
    <m/>
    <m/>
    <m/>
    <x v="0"/>
    <x v="5"/>
    <n v="43"/>
    <n v="1"/>
    <n v="42"/>
    <n v="1510"/>
    <m/>
    <n v="1510"/>
    <m/>
    <m/>
    <n v="0"/>
    <m/>
    <n v="3303"/>
    <n v="-3303"/>
    <m/>
  </r>
  <r>
    <s v="1811 Mission St"/>
    <s v="CP22-0045"/>
    <s v="Rina Zhou"/>
    <s v="Residential Demolition Authorization Permit, Boundary Adjustment, Design Permit, and Special Use Permit to demolish two single family homes and construct a three-story, 27 unit Single Room Occupancy (SRO) development with ground floor commercial on two parcels located in the C-C (Community Commercial) zone district and within the Mission Street Urban Design Plan."/>
    <d v="2022-09-20T00:00:00"/>
    <d v="2023-06-15T00:00:00"/>
    <m/>
    <m/>
    <m/>
    <x v="0"/>
    <x v="6"/>
    <n v="27"/>
    <n v="2"/>
    <n v="25"/>
    <n v="797"/>
    <m/>
    <n v="797"/>
    <m/>
    <m/>
    <n v="0"/>
    <m/>
    <m/>
    <n v="0"/>
    <m/>
  </r>
  <r>
    <s v="118 Ortalon"/>
    <s v="CP21-0160"/>
    <s v="Brittany Whitehill"/>
    <s v="Minor Land Division and Large Home Design Permit for a four lot tentative parcel map, with a variation to minimum lot size for two lots, on a 174,457 square foot lot with an existing single family home and to construct a new home exceeding 4,000 square feet on one of the new lots in the R-1-10 (Single-Family Residence - 10,000 sq. ft. min) zone district."/>
    <d v="2021-10-27T00:00:00"/>
    <d v="2023-06-07T00:00:00"/>
    <s v="B23-0338"/>
    <s v="under review"/>
    <m/>
    <x v="1"/>
    <x v="0"/>
    <n v="3"/>
    <m/>
    <n v="3"/>
    <m/>
    <m/>
    <n v="0"/>
    <m/>
    <m/>
    <n v="0"/>
    <m/>
    <m/>
    <n v="0"/>
    <m/>
  </r>
  <r>
    <s v="624 Isbel"/>
    <s v="CP21-0138"/>
    <s v="Ryan Bane"/>
    <s v="Minor Land Division to divide a lot with a single family home into four new lots in the R-1-7- zone district. Parcel map permit PW23-0006 under review"/>
    <d v="2022-11-18T00:00:00"/>
    <d v="2023-05-17T00:00:00"/>
    <s v="B23-0358 site improvements"/>
    <s v="under review"/>
    <m/>
    <x v="1"/>
    <x v="4"/>
    <n v="3"/>
    <m/>
    <n v="3"/>
    <m/>
    <m/>
    <n v="0"/>
    <m/>
    <m/>
    <n v="0"/>
    <m/>
    <m/>
    <n v="0"/>
    <m/>
  </r>
  <r>
    <s v="530 Front"/>
    <s v="CP20-0098"/>
    <s v="Timothy Maier"/>
    <s v="Non-Residential Demolition Authorization Permit, Subdivision, Special Use Permit, and Design Permit to demolish existing commercial buildings and construct a mixed-use condominium building with 170 residential dwelling units and 10,338 square feet of commercial space on a site in the CBD/FP-O (Central Business District; Floodplain Overlay) zone district and within the Front Street Riverfront Area of the Downtown Plan."/>
    <d v="2020-08-03T00:00:00"/>
    <d v="2023-04-25T00:00:00"/>
    <s v="B23-0321"/>
    <s v="under review"/>
    <m/>
    <x v="1"/>
    <x v="7"/>
    <n v="276"/>
    <m/>
    <n v="276"/>
    <n v="10338"/>
    <n v="17378"/>
    <n v="-7040"/>
    <m/>
    <m/>
    <n v="0"/>
    <m/>
    <m/>
    <n v="0"/>
    <m/>
  </r>
  <r>
    <s v="325 Washington"/>
    <s v="CP23-0001"/>
    <s v="Nancy Concepcion"/>
    <s v="Design Permit to construct a shed and Modification to Administrative Use Permit 08-090 to modify a parking area for a children's theater studio on a parcel located in the RTC/CZ-O (Residential Tourtist Commercial/Coastal Zone Overlay) zone district. _x000d__x000a__x000d__x000a_"/>
    <d v="2023-02-21T00:00:00"/>
    <d v="2023-04-24T00:00:00"/>
    <s v="B23-0449"/>
    <s v="under review"/>
    <m/>
    <x v="1"/>
    <x v="8"/>
    <m/>
    <m/>
    <n v="0"/>
    <n v="200"/>
    <m/>
    <n v="200"/>
    <m/>
    <m/>
    <n v="0"/>
    <m/>
    <m/>
    <n v="0"/>
    <m/>
  </r>
  <r>
    <s v="218 Seabright"/>
    <s v="CP22-0121"/>
    <s v="John Jezek"/>
    <s v="Residential Demolition/Conversion Authorization Permit, Design Permit, Coastal Exclusion, and Heritage Tree Removal Permit to demolish an existing single-family residence, remove a Heritage Tree and construct 2 residential units including a three-story 3,549 sq. ft. single-family residence and a one-story 321 sq. ft. studio at a property located in the R-L (Multiple Residence - Low Density) zone district."/>
    <d v="2022-12-08T00:00:00"/>
    <d v="2023-03-23T00:00:00"/>
    <s v="B23-0084, B23-0085"/>
    <d v="2023-08-17T00:00:00"/>
    <m/>
    <x v="1"/>
    <x v="9"/>
    <n v="2"/>
    <n v="1"/>
    <n v="1"/>
    <m/>
    <m/>
    <n v="0"/>
    <m/>
    <m/>
    <n v="0"/>
    <m/>
    <m/>
    <n v="0"/>
    <m/>
  </r>
  <r>
    <s v="119 Lincoln"/>
    <s v="CP22-0128"/>
    <s v="Timothy Maier"/>
    <s v="Nonresidential Demolition Authorization Permit, Special Use Permit, Design Permit, Lot-Line Adjustment, Sign Permit, and Heritage Tree Removal Permit to demolish the existing surface parking lot and structures and construct the Library/Affordable Housing Project encompassing a new, approximately 38,000 sq. ft. City library; parking structure with up to 350 parking spaces; 100% affordable housing component comprising approximately 124 residential units; approximately 10,000 sq. ft. commercial tenant space; 1,800-2,500 sq. ft. commercial childcare facility; new roof deck(s); and associated site improvements (anticipated environmental determination: statutory, categorical exemptions)."/>
    <d v="2022-11-08T00:00:00"/>
    <d v="2023-03-14T00:00:00"/>
    <m/>
    <m/>
    <m/>
    <x v="0"/>
    <x v="2"/>
    <n v="124"/>
    <m/>
    <n v="124"/>
    <n v="12500"/>
    <n v="6041"/>
    <n v="6459"/>
    <m/>
    <m/>
    <n v="0"/>
    <m/>
    <m/>
    <n v="0"/>
    <m/>
  </r>
  <r>
    <s v="515 Cedar"/>
    <s v="CP21-0178"/>
    <s v="Nancy Concepcion"/>
    <s v="Major Modification to Administrative Use Permit 03-218 and Design Permit for additions to an existing two-story restaurant located in the CBD (Central Business District) zone district and within the Cedar Street Village Area of the Downtown Plan."/>
    <d v="2021-12-06T00:00:00"/>
    <d v="2023-03-01T00:00:00"/>
    <m/>
    <m/>
    <m/>
    <x v="0"/>
    <x v="2"/>
    <m/>
    <m/>
    <n v="0"/>
    <n v="971"/>
    <m/>
    <n v="971"/>
    <m/>
    <m/>
    <n v="0"/>
    <m/>
    <m/>
    <n v="0"/>
    <m/>
  </r>
  <r>
    <s v="200 Pioneer"/>
    <s v="CP22-0022"/>
    <s v="Ryan Bane"/>
    <s v="Design Permit to construct a two-story 22,015 square foot commercial industrial building on a parcel located in the IG (General Industrial) zone district."/>
    <d v="2022-03-24T00:00:00"/>
    <d v="2023-02-28T00:00:00"/>
    <m/>
    <m/>
    <m/>
    <x v="0"/>
    <x v="10"/>
    <m/>
    <m/>
    <n v="0"/>
    <m/>
    <m/>
    <n v="0"/>
    <n v="22015"/>
    <m/>
    <n v="22015"/>
    <m/>
    <m/>
    <n v="0"/>
    <m/>
  </r>
  <r>
    <s v="915 Water"/>
    <s v="CP22-0092 CP23-0063"/>
    <s v="Timothy Maier"/>
    <s v="Special Use Permit, Design Permit, Nonresidential Demolition Authorization Permit, Residential Demolition Authorization Permit and Lot-Line Adjustment to combine three lots, demolish existing commerical and residential buildings, and construct a four-story, 74,290 sq. ft. mixed-use building with 1,079 square feet of commercial space and 105 SRO's on a site located in the C-C (Community Commercial) zone district and within the Eastside Business Improvement Area . The project includes a request for a 50% Density Bonus to allow for 35 density bonus units (105 total) and incentives/concessions and waivers to FAR, Height, and and Setbacks, in exchange for 14 Very Low Income Units (VLI). CP23-0063 - Minor Modification to modify an approved Zoning Permit (CP22-0092) to allow an additional (fifth) story of storage space, proposed for later conversion to accessory dwelling units (ADUs), on a property located in the MU-H zone district (Environmental Review: anticipated Categorical Exemption)"/>
    <d v="2022-10-13T00:00:00"/>
    <d v="2023-02-16T00:00:00"/>
    <m/>
    <m/>
    <m/>
    <x v="0"/>
    <x v="11"/>
    <n v="105"/>
    <n v="1"/>
    <n v="104"/>
    <n v="1079"/>
    <n v="8493"/>
    <n v="-7414"/>
    <m/>
    <m/>
    <n v="0"/>
    <m/>
    <m/>
    <n v="0"/>
    <m/>
  </r>
  <r>
    <s v="409 Linden"/>
    <s v="CP20-0120"/>
    <s v="Ryan Bane"/>
    <s v="Minor Land Division to divide an 11,879 square foot parcel into two parcels of 5,425 square feet and 5,970 square feet in the R-1-5 zone district."/>
    <d v="2020-08-17T00:00:00"/>
    <d v="2022-12-07T00:00:00"/>
    <m/>
    <m/>
    <m/>
    <x v="0"/>
    <x v="4"/>
    <n v="1"/>
    <m/>
    <n v="1"/>
    <m/>
    <m/>
    <n v="0"/>
    <m/>
    <m/>
    <n v="0"/>
    <m/>
    <m/>
    <n v="0"/>
    <m/>
  </r>
  <r>
    <s v="415 Linden"/>
    <s v="CP20-0126"/>
    <s v="Ryan Bane"/>
    <s v="Minor Land Division to divide one parcel into two parcels of 5,768 square feet and 6,615 square feet of net lot area on a lot within the R-1-5 (Single-Family Residence) zone district."/>
    <d v="2020-09-15T00:00:00"/>
    <d v="2022-12-07T00:00:00"/>
    <m/>
    <m/>
    <m/>
    <x v="0"/>
    <x v="4"/>
    <n v="1"/>
    <m/>
    <n v="1"/>
    <m/>
    <m/>
    <n v="0"/>
    <m/>
    <m/>
    <n v="0"/>
    <m/>
    <m/>
    <n v="0"/>
    <m/>
  </r>
  <r>
    <s v="501 Cedar"/>
    <s v="CP22-0122"/>
    <s v="Rina Zhou"/>
    <s v="Design Permit for the exterior alteration or remodeling of an existing two-story building creating a mixed-use building with existing ground floor office space (no change) and creating two residential units above, for which construction costs of such work exceed ten thousand dollars on a property located in the CBD/FP-O (Central Business District/Floodplain Overlay District) zone districts and within the Cedar St Village subarea of the Downtown Plan."/>
    <d v="2022-10-21T00:00:00"/>
    <d v="2022-12-06T00:00:00"/>
    <s v="B22-0309"/>
    <m/>
    <m/>
    <x v="0"/>
    <x v="2"/>
    <n v="2"/>
    <m/>
    <n v="2"/>
    <m/>
    <m/>
    <n v="0"/>
    <m/>
    <m/>
    <n v="0"/>
    <m/>
    <n v="2085"/>
    <n v="-2085"/>
    <m/>
  </r>
  <r>
    <s v="126 Eucalyptus"/>
    <s v="CP20-0068"/>
    <s v="Clara Stanger"/>
    <s v="Non-Residential Demolition Authorization Permit, Lot Line Adjustment, Special Use Permit, Coastal Permit, Design Permit, Heritage Tree Removal Permit, and Historic Alteration Permit to reconfigure five lots into two, demolish two existing school buildings (approx. 28,417 square feet), remove six Heritage trees, and construct a 76 unit (including 13 full dwelling units) senior housing facility on a site listed on the historic building survey (Vol. 1, p. 39) in the R-1-5/WCD-O/CZ-O/SP-O (Single family residence/West Cliff Drive Overlay/Coastal Zone Overlay/Shoreline Protection Overlay) zone district. (Environmental Determination: Categorical Exemption; Exempt under PRC CEQA section 21083.3)"/>
    <d v="2020-08-10T00:00:00"/>
    <d v="2022-11-29T00:00:00"/>
    <m/>
    <m/>
    <m/>
    <x v="0"/>
    <x v="8"/>
    <n v="13"/>
    <m/>
    <n v="13"/>
    <m/>
    <n v="28417"/>
    <n v="-28417"/>
    <m/>
    <m/>
    <n v="0"/>
    <m/>
    <m/>
    <n v="0"/>
    <m/>
  </r>
  <r>
    <s v="120 Beach"/>
    <s v="CP22-0067"/>
    <s v="Clara Stanger"/>
    <s v="Design Permit for a remodel and a 450 square foot addition to the existing restroom building on a site in the CB/CZ-O/SP-O (Beach Commercial/Coastal Zone Overlay/Shoreline Protection Overlay) zone district and within the original jurisdiction of the California Coastal Commission."/>
    <d v="2022-06-06T00:00:00"/>
    <d v="2022-08-15T00:00:00"/>
    <s v="B23-0209"/>
    <d v="2023-10-27T00:00:00"/>
    <d v="2024-02-07T00:00:00"/>
    <x v="2"/>
    <x v="12"/>
    <m/>
    <m/>
    <n v="0"/>
    <n v="450"/>
    <m/>
    <n v="450"/>
    <m/>
    <m/>
    <n v="0"/>
    <m/>
    <m/>
    <n v="0"/>
    <m/>
  </r>
  <r>
    <s v="109 S Rapetta"/>
    <s v="CP21-0060"/>
    <s v="Timothy Maier"/>
    <s v="Final Map Amendment, Boundary Adjustment, and Major Modification to permit  #97-279 to amend the El Rancho Carbonera subdivision map and modify Lot B to allow for residential development on a parcel located in the R-1-7 (Single Family Residence) zone district. Permit CP22-0143 for new house."/>
    <d v="2021-08-12T00:00:00"/>
    <d v="2022-08-09T00:00:00"/>
    <s v="B23-0175"/>
    <d v="2023-10-11T00:00:00"/>
    <m/>
    <x v="1"/>
    <x v="4"/>
    <n v="1"/>
    <m/>
    <n v="1"/>
    <m/>
    <m/>
    <n v="0"/>
    <m/>
    <m/>
    <n v="0"/>
    <m/>
    <m/>
    <n v="0"/>
    <m/>
  </r>
  <r>
    <s v="446 La Fonda"/>
    <s v="CP19-0134"/>
    <s v="Nancy Concepcion"/>
    <s v="Minor Land Division to subdivide a single parcel of 17,936 square feet into two lots of 10,464 square feet and 7,472 square feet in the R-1-5 (Single-Family Residence) zone district."/>
    <d v="2019-08-20T00:00:00"/>
    <d v="2022-08-03T00:00:00"/>
    <m/>
    <m/>
    <m/>
    <x v="0"/>
    <x v="4"/>
    <n v="1"/>
    <m/>
    <n v="1"/>
    <m/>
    <m/>
    <n v="0"/>
    <m/>
    <m/>
    <n v="0"/>
    <m/>
    <m/>
    <n v="0"/>
    <m/>
  </r>
  <r>
    <s v="532 Center"/>
    <s v="CP22-0010"/>
    <s v="Ryan Bane"/>
    <s v="Design Permit for a mixed-use supportive housing development consisting of 2,210 square feet of commercial retail space, 65 residential units, and construction of a public paseo on property located in the CBD (Central Business District) zone district and within the Cedar Street Village area of the Downtown Plan."/>
    <d v="2022-02-08T00:00:00"/>
    <d v="2022-05-12T00:00:00"/>
    <s v="B22-0079"/>
    <d v="2022-08-24T00:00:00"/>
    <m/>
    <x v="1"/>
    <x v="2"/>
    <n v="65"/>
    <m/>
    <n v="65"/>
    <n v="2210"/>
    <m/>
    <n v="2210"/>
    <m/>
    <m/>
    <n v="0"/>
    <m/>
    <m/>
    <n v="0"/>
    <m/>
  </r>
  <r>
    <s v="415 Natural Bridges"/>
    <s v="CP21-0059"/>
    <s v="Clara Stanger"/>
    <s v="Lot line adjustment with 003-011-10 and Planned Development Permit, Design Permit, and Coastal Permit to construct a 100% affordable 20 unit SRO (Single Room Occupancy) project with a variation to allowed uses to allow an SRO use and variations development standards for building height, side yard setback, and number of parking spaces on a vacant lot in the R-L/CZ-O/SP-O (Multiple Residence - Low-Density/Coastal Zone Overlay/Shoreline Protection Overlay) zone district. This project involves the removal of one Heritage tree. This project requires a Coastal Permit which is appealable to the California Coastal Commission after all possible appeals are exhausted through the City."/>
    <d v="2021-07-20T00:00:00"/>
    <d v="2022-04-26T00:00:00"/>
    <s v="B22-0396"/>
    <d v="2023-05-11T00:00:00"/>
    <m/>
    <x v="1"/>
    <x v="3"/>
    <n v="20"/>
    <m/>
    <n v="20"/>
    <m/>
    <m/>
    <n v="0"/>
    <m/>
    <m/>
    <n v="0"/>
    <m/>
    <m/>
    <n v="0"/>
    <m/>
  </r>
  <r>
    <s v="350 Encinal"/>
    <s v="CP21-0058"/>
    <s v="Timothy Maier"/>
    <s v="Minor Modification to permit DP-61-13 (Construct addition and site modifications for Goodwill use) to demolish 438 square feet and construct a two-story 8,483 square foot addition onto an existing commercial building located within the I-G (General Industrial) zone district."/>
    <d v="2021-09-14T00:00:00"/>
    <d v="2022-02-25T00:00:00"/>
    <m/>
    <m/>
    <m/>
    <x v="0"/>
    <x v="10"/>
    <m/>
    <m/>
    <n v="0"/>
    <n v="8483"/>
    <n v="438"/>
    <n v="8045"/>
    <m/>
    <m/>
    <n v="0"/>
    <m/>
    <m/>
    <n v="0"/>
    <m/>
  </r>
  <r>
    <s v="130 Center"/>
    <s v="CP21-0011"/>
    <s v="Ryan Bane"/>
    <s v="Non-residential Demolition Authorization Permit to demolish an existing commercial building, a Density Bonus request to exceed height and Floor Area Ratio and reduce setbacks, and a Special Use Permit, Coastal Permit, and Design Permit to construct a six story, mixed-use building with 233 Single Room Occupancy (SRO) units and 2,618 sq. ft. of ground floor commercial space on a parcel located in the RTC/CZ-O/FP-O (Tourist Residential Beach Commercial/Coastal Zone Overlay/Floodplain Overlay) zone districts and Beach and South of Laurel Area Plan."/>
    <d v="2021-02-16T00:00:00"/>
    <d v="2022-01-25T00:00:00"/>
    <s v="B22-0248"/>
    <m/>
    <m/>
    <x v="0"/>
    <x v="2"/>
    <n v="233"/>
    <m/>
    <n v="233"/>
    <n v="2618"/>
    <n v="13159"/>
    <n v="-10541"/>
    <m/>
    <m/>
    <n v="0"/>
    <m/>
    <m/>
    <n v="0"/>
    <m/>
  </r>
  <r>
    <s v="200 Panetta"/>
    <s v="CP21-0133"/>
    <s v="Michael Ferry"/>
    <s v="Design Permit to construct an approximately 8,870 square foot building with two light industrial/flex space units on Lot 4 of a property within the I-G/PER-2 (General Industrial - Performance Overlay) zone district and within the Delaware Addition Planned Development."/>
    <d v="2021-09-09T00:00:00"/>
    <d v="2022-01-25T00:00:00"/>
    <s v="B22-0177"/>
    <d v="2022-10-12T00:00:00"/>
    <d v="2024-02-07T00:00:00"/>
    <x v="2"/>
    <x v="3"/>
    <m/>
    <m/>
    <n v="0"/>
    <m/>
    <m/>
    <n v="0"/>
    <n v="8870"/>
    <m/>
    <n v="8870"/>
    <m/>
    <m/>
    <n v="0"/>
    <m/>
  </r>
  <r>
    <s v="314 Jessie "/>
    <s v="CP21-0100"/>
    <s v="Timothy Maier"/>
    <s v="Administrative Design Permit and Coastal Permit for the demolition of a 14-unit multi-family development and the construction of a 50-unit multi-family development including housing and supportive services on a parcel located in the RL (Multiple Residence-Low Density) zone district."/>
    <d v="2021-07-29T00:00:00"/>
    <d v="2022-01-12T00:00:00"/>
    <s v="B22-0409"/>
    <d v="2023-04-13T00:00:00"/>
    <m/>
    <x v="1"/>
    <x v="9"/>
    <n v="50"/>
    <n v="14"/>
    <n v="36"/>
    <m/>
    <m/>
    <n v="0"/>
    <m/>
    <m/>
    <n v="0"/>
    <m/>
    <m/>
    <n v="0"/>
    <m/>
  </r>
  <r>
    <s v="831 Water St"/>
    <s v="CP20-0121"/>
    <s v="Ryan Bane"/>
    <s v="A public ovesight meeting to assess compliance with the City's objective standards criteria and to have the Council provide feedback to city staff to include in the ministerial review for a proposed SB35 project consisting of demolition of existing commercial buildings and construction of a five-story mixed-use building and a four-story residential building consisting of 2,727 square feet of ground floor retail and 140 residential units (50% of which will be affordable) with shared underground parking.  The application also includes the granting of a Density Bonus application involving incentives, concessions and waivers to development standards.  The property is located in the Community Commercial (CC) zone district._x000a_Demolish two commercial buildings approx 8,669 sqare feet"/>
    <d v="2021-07-27T00:00:00"/>
    <d v="2021-12-16T00:00:00"/>
    <m/>
    <m/>
    <m/>
    <x v="0"/>
    <x v="11"/>
    <n v="140"/>
    <m/>
    <n v="140"/>
    <n v="5012"/>
    <n v="8669"/>
    <n v="-3657"/>
    <m/>
    <m/>
    <n v="0"/>
    <m/>
    <m/>
    <n v="0"/>
    <m/>
  </r>
  <r>
    <s v="1416 Bay"/>
    <s v="CP21-0077"/>
    <s v="Nancy Concepcion"/>
    <s v="Design Permit to convert an existing single-family residence into a duplex and to convert an existing accessory dwelling unit into a single-family residence on a parcel located in the R-L (Multiple Residence-Low Density) zone district."/>
    <d v="2021-05-25T00:00:00"/>
    <d v="2021-11-12T00:00:00"/>
    <s v="B22-0249"/>
    <d v="2022-12-22T00:00:00"/>
    <d v="2023-11-27T00:00:00"/>
    <x v="2"/>
    <x v="0"/>
    <n v="2"/>
    <m/>
    <n v="2"/>
    <m/>
    <m/>
    <n v="0"/>
    <m/>
    <m/>
    <n v="0"/>
    <m/>
    <m/>
    <n v="0"/>
    <m/>
  </r>
  <r>
    <s v="501 Upper Park"/>
    <s v="CP19-0144"/>
    <s v="Michael Ferry"/>
    <s v="Design Permit to construct a 5,500 square foot multi-purpose steel building to replace existing trailers on a site in the PK (Parks) zone district."/>
    <d v="2019-09-10T00:00:00"/>
    <d v="2021-11-08T00:00:00"/>
    <s v="B22-0256"/>
    <m/>
    <m/>
    <x v="3"/>
    <x v="4"/>
    <m/>
    <m/>
    <n v="0"/>
    <n v="5500"/>
    <m/>
    <n v="5500"/>
    <m/>
    <m/>
    <n v="0"/>
    <m/>
    <m/>
    <n v="0"/>
    <m/>
  </r>
  <r>
    <s v="1133 East Cliff"/>
    <s v="CP20-0074"/>
    <s v="Michael Ferry"/>
    <s v="Residential Demolition Authorization Permit, Minor Land Division, Design Permit, Coastal Permit, and Heritage Tree Removal Permit to demolish a single-family-dwelling, remove two heritage trees, and construct four townhouses on a parcel located in the R-L/CZ-O/SP-O zone districts and within the Seabright Area Plan."/>
    <d v="2020-06-08T00:00:00"/>
    <d v="2021-11-03T00:00:00"/>
    <s v="B22-0638 thru B22-0642"/>
    <m/>
    <m/>
    <x v="0"/>
    <x v="9"/>
    <n v="4"/>
    <n v="1"/>
    <n v="3"/>
    <m/>
    <m/>
    <n v="0"/>
    <m/>
    <m/>
    <n v="0"/>
    <m/>
    <m/>
    <n v="0"/>
    <m/>
  </r>
  <r>
    <s v="821 N Branciforte"/>
    <s v="CP21-0102"/>
    <m/>
    <s v="Design Permit to construct two new residential units on a parcel that currently contains a single-family residence located in the R-L (Multiple Residence - Low Density) zone district."/>
    <d v="2021-07-08T00:00:00"/>
    <d v="2021-10-20T00:00:00"/>
    <s v="B21-0614"/>
    <d v="2022-04-21T00:00:00"/>
    <d v="2023-04-26T00:00:00"/>
    <x v="2"/>
    <x v="9"/>
    <n v="2"/>
    <m/>
    <n v="2"/>
    <m/>
    <m/>
    <n v="0"/>
    <m/>
    <m/>
    <n v="0"/>
    <m/>
    <m/>
    <n v="0"/>
    <m/>
  </r>
  <r>
    <s v="1129 Soquel"/>
    <s v="CP17-0110, CP21-0031 "/>
    <s v="Clara Stanger"/>
    <s v="Administrative Use Permit, Design Permit, and Historic Alteration Permit for a new mixed use building including a restaurant with beer and wine service and an outdoor dining patio and two residential units on a site listed in the Historic Building Survey in the CC zone district. (Environmental Determination: Categorical Exemption) (1746 square feet new commercial). Permit Cp21-0031 approved 9.3.21 to extend life of permit for 3 more years."/>
    <d v="2017-06-15T00:00:00"/>
    <d v="2021-09-03T00:00:00"/>
    <m/>
    <m/>
    <m/>
    <x v="0"/>
    <x v="1"/>
    <n v="2"/>
    <m/>
    <n v="2"/>
    <n v="1746"/>
    <m/>
    <n v="1746"/>
    <m/>
    <m/>
    <n v="0"/>
    <m/>
    <m/>
    <n v="0"/>
    <m/>
  </r>
  <r>
    <s v="727 Hanover"/>
    <s v="CP20-0128"/>
    <s v="Ryan Bane"/>
    <s v="Residential Demolition Authorization Permit and Design Permit to demolish an existing single family home, detached garage, and two sheds, and construct a twelve unit multi-family rental development on a parcel located in the R-M (Multiple Residence-Medium Density) zone district."/>
    <d v="2020-09-22T00:00:00"/>
    <d v="2021-07-07T00:00:00"/>
    <s v="B21-0319 thru 321"/>
    <d v="2022-07-27T00:00:00"/>
    <m/>
    <x v="1"/>
    <x v="9"/>
    <n v="12"/>
    <n v="1"/>
    <n v="11"/>
    <m/>
    <m/>
    <n v="0"/>
    <m/>
    <m/>
    <n v="0"/>
    <m/>
    <m/>
    <n v="0"/>
    <m/>
  </r>
  <r>
    <s v="333 Front"/>
    <s v="CP21-0075"/>
    <s v="Ryan Bane"/>
    <s v="Nonresidential Demolition Authorization Permit, Coastal Permit and Design Permit to demolish an existing structure and construct a new downtown Santa Cruz Pacific Station Metro Station including 22 bus bays, pedestrian circulation and crosswalks, and solar array canopies on a parcel located within the CBD/CZ-O/FP-O (Central Business District/Coastal Zone Overlay District/Floodplain District) zone district and within the Front Street/Riverfront Corridor subareas of the Downtown Plan.  (Environmental Determination: Categorical Exemption) (Applicant: City of Santa Cruz; Filed: 4/5/2021) (remove three buildings: 39,635 square feet)"/>
    <d v="2021-05-07T00:00:00"/>
    <d v="2021-06-02T00:00:00"/>
    <m/>
    <m/>
    <m/>
    <x v="0"/>
    <x v="2"/>
    <m/>
    <m/>
    <n v="0"/>
    <m/>
    <n v="39635"/>
    <n v="-39635"/>
    <m/>
    <m/>
    <n v="0"/>
    <m/>
    <m/>
    <n v="0"/>
    <m/>
  </r>
  <r>
    <s v="601 Swift"/>
    <s v="CP21-0020"/>
    <s v="Michael Ferry"/>
    <s v="Design Permit to construct a 576 square foot storage shed to store two classic vehicles used by the primary business Promethius Fuel on a property located in the IG/Per-2 (General Industrial/Performance Overlay) zone district."/>
    <d v="2021-03-01T00:00:00"/>
    <d v="2021-03-24T00:00:00"/>
    <s v="B21-0114"/>
    <m/>
    <m/>
    <x v="0"/>
    <x v="3"/>
    <m/>
    <m/>
    <n v="0"/>
    <n v="576"/>
    <m/>
    <n v="576"/>
    <m/>
    <m/>
    <n v="0"/>
    <m/>
    <m/>
    <n v="0"/>
    <m/>
  </r>
  <r>
    <s v="175 Westview"/>
    <s v="CP20-0125"/>
    <s v="Lane Zorich"/>
    <s v="Lot Line adjustment and Minor Modification to 95-306 to combine two lots and Design Permit to construct three homes within an approved planned development in the RL (Multiple Residences – Low Density) zone district."/>
    <d v="2020-10-13T00:00:00"/>
    <d v="2021-02-25T00:00:00"/>
    <s v="B21-0117"/>
    <d v="2021-08-24T00:00:00"/>
    <m/>
    <x v="1"/>
    <x v="0"/>
    <n v="3"/>
    <m/>
    <n v="3"/>
    <m/>
    <m/>
    <n v="0"/>
    <m/>
    <m/>
    <n v="0"/>
    <m/>
    <m/>
    <n v="0"/>
    <m/>
  </r>
  <r>
    <s v="418 Pennsylvania"/>
    <s v="CP19-0142"/>
    <m/>
    <s v="Residential Demolition Authorization Permit and Design Permit to demolish an existing dwelling unit and construct three apartments on a site with an existing single-family residence on a parcel located in the R-L (Multiple Residence-Low Density) zone district. (Environmental Determination: Categorical Exemption)"/>
    <d v="2019-09-05T00:00:00"/>
    <d v="2021-02-09T00:00:00"/>
    <s v="B19-0679"/>
    <d v="2022-01-24T00:00:00"/>
    <d v="2023-05-31T00:00:00"/>
    <x v="2"/>
    <x v="9"/>
    <n v="3"/>
    <n v="1"/>
    <n v="2"/>
    <m/>
    <m/>
    <n v="0"/>
    <m/>
    <m/>
    <n v="0"/>
    <m/>
    <m/>
    <n v="0"/>
    <m/>
  </r>
  <r>
    <s v="508 Front"/>
    <s v="CP18-0153"/>
    <s v="Samantha Haschert"/>
    <s v="Coastal Permit, Non-Residential Demolition Authorization Permits, Design Permit, Tentative Map, Special Use Permit, Administrative Use Permit, Revocable License for Outdoor Extension Area, Heritage Tree Removal Permit, and Street Tree Removal to remove one street tree and three heritage trees, to combine five parcels, demolish three commercial buildings including two historic commercial buildings, and to construct a seven-story, mixed-use building with 175 residential condos and 11,498 square feet of ground floor and levee front commercial space on property located within the CBD (Central Business District)/CZ-O (Coastal Zone Overlay)/FP-O (Floodplain Overlay) zone district and within the Front Street/Riverfront subarea of the Downtown Plan. The project requires approval of a Section 408 Permit from the US Army Corps of Engineers to allow for the placement of fill between the levee and the proposed building and to allow for the development of an outdoor extension area adjacent to the Riverway path. (demolish three commercial buildings: 20,594 square feet)"/>
    <d v="2018-08-07T00:00:00"/>
    <d v="2021-01-12T00:00:00"/>
    <s v="B21-0529"/>
    <d v="2023-04-13T00:00:00"/>
    <m/>
    <x v="1"/>
    <x v="7"/>
    <n v="175"/>
    <m/>
    <n v="175"/>
    <n v="11498"/>
    <n v="20594"/>
    <n v="-9096"/>
    <m/>
    <m/>
    <n v="0"/>
    <m/>
    <m/>
    <n v="0"/>
    <m/>
  </r>
  <r>
    <s v="818 Pacific"/>
    <s v="CP20-0138"/>
    <s v="Samantha Haschert"/>
    <s v="Coastal Permit to demolish three commercial buildings and construct a seven-story, mixed-use building with 85 affordable residential apartments, 15,228 square feet of ground floor commercial and residential amenity space, and 15,665 feet of medical office space on the second floor, on a property located within the CBD/CZ-O/FP-O zone district and within the Pacific Avenue Retail District and Front Street/Riverfront Corridor subareas of the Downtown Plan. (Demolish 3 commercial buildings: 21,728 square feet). Issued building plans are for 70 units."/>
    <d v="2020-10-20T00:00:00"/>
    <d v="2020-12-02T00:00:00"/>
    <s v="B21-0431"/>
    <d v="2022-06-28T00:00:00"/>
    <m/>
    <x v="1"/>
    <x v="2"/>
    <n v="70"/>
    <m/>
    <n v="70"/>
    <n v="30893"/>
    <n v="21728"/>
    <n v="9165"/>
    <m/>
    <m/>
    <n v="0"/>
    <m/>
    <m/>
    <n v="0"/>
    <m/>
  </r>
  <r>
    <s v="119 Coral"/>
    <s v="CP20-0047"/>
    <s v="Ryan Bane"/>
    <s v="Residential Demolition Authorization Permit to demolish six transitional housing units and Design and Special Use Permits to construct 120 studio units to be used as permanent supportive housing and one manager's unit with a ground floor recuperative care center, behavioral health clinic, and a residential lobby with shared residential space and service provision space in the CC (Community Commercial) Zone District."/>
    <d v="2020-03-12T00:00:00"/>
    <d v="2020-11-19T00:00:00"/>
    <s v="B21-0588"/>
    <m/>
    <m/>
    <x v="0"/>
    <x v="10"/>
    <n v="121"/>
    <n v="6"/>
    <n v="115"/>
    <m/>
    <m/>
    <n v="0"/>
    <m/>
    <m/>
    <n v="0"/>
    <m/>
    <m/>
    <n v="0"/>
    <m/>
  </r>
  <r>
    <s v="141 Toledo, 114 and 118 Olive"/>
    <s v="CP20-0056"/>
    <m/>
    <s v="Design Permit to construct three two-story dwelling units on a vacant lot located in the R-L (Multiple Residence - Low Density) zone district."/>
    <d v="2020-04-24T00:00:00"/>
    <d v="2020-09-14T00:00:00"/>
    <s v="B20-0413, B20-0414"/>
    <d v="2020-12-10T00:00:00"/>
    <d v="2021-10-19T00:00:00"/>
    <x v="2"/>
    <x v="6"/>
    <n v="3"/>
    <m/>
    <n v="3"/>
    <m/>
    <m/>
    <n v="0"/>
    <m/>
    <m/>
    <n v="0"/>
    <m/>
    <m/>
    <n v="0"/>
    <m/>
  </r>
  <r>
    <s v="448 May"/>
    <s v="CP20-0018"/>
    <s v="Bryanna Sherman"/>
    <s v="Residential Demolition Authorization Permit, Design Permit and Heritage Tree Removal Permit to demolish an existing single family dwelling, remove 4 Heritage trees, and construct four three-bedroom, two-story apartments on a parcel located in the R-L (multiple residence-low density) zone district. (Environmental Determination: Categorical Exemption)"/>
    <d v="2020-01-23T00:00:00"/>
    <d v="2020-06-23T00:00:00"/>
    <s v="B20-0404"/>
    <d v="2021-07-08T00:00:00"/>
    <d v="2023-10-16T00:00:00"/>
    <x v="2"/>
    <x v="4"/>
    <n v="4"/>
    <n v="1"/>
    <n v="3"/>
    <m/>
    <m/>
    <n v="0"/>
    <m/>
    <m/>
    <n v="0"/>
    <m/>
    <m/>
    <n v="0"/>
    <m/>
  </r>
  <r>
    <s v="600 Encinal"/>
    <s v="CP18-0125, CP21-0130"/>
    <s v="Clara Stanger"/>
    <s v="Minor Land Division to divide an existing parcel into four parcels, Slope Variance to allow for a driveway within a slope exceeding 30 percent, Minor Modification to V-59-11 to allow for a dwelling to be retained, and Residential Demolition Authorization Permit to allow for the demolition of a dwelling on a site in the RS2A zone district. (Environmental Determination: Mitigated Negative Declaration) Permit extended 6 years via CP21-0130 approved 7-6-22"/>
    <d v="2018-06-27T00:00:00"/>
    <d v="2022-07-06T00:00:00"/>
    <m/>
    <m/>
    <m/>
    <x v="0"/>
    <x v="10"/>
    <n v="3"/>
    <n v="1"/>
    <n v="2"/>
    <m/>
    <m/>
    <n v="0"/>
    <m/>
    <m/>
    <n v="0"/>
    <m/>
    <m/>
    <n v="0"/>
    <m/>
  </r>
  <r>
    <s v="111 Errett"/>
    <s v="CP19-0029, CP22-0157"/>
    <s v="Ryan Bane"/>
    <s v="Two alternative proposals to subdivide a 1.62 acre property zoned R-1 (Single-Family Residence): 1) Residential/Commercial Demolition Authorization Permit to demolish a church and a Tentative Map to subdivide the parcel into 12 single-family lots; and 2) Residential/Commercial Demolition Authorization Permit to demolish a church, Planned Development Permit, Design Permit, and Tentative Map to subdivide the parcel into 16 lots consisting of 10 single-family parcels and 6 condominium units. demolish church: 33,360 square feet"/>
    <d v="2019-02-12T00:00:00"/>
    <d v="2020-05-12T00:00:00"/>
    <s v="D21-0022, G21-0003"/>
    <m/>
    <m/>
    <x v="0"/>
    <x v="8"/>
    <n v="16"/>
    <m/>
    <n v="16"/>
    <m/>
    <n v="33360"/>
    <n v="-33360"/>
    <m/>
    <m/>
    <n v="0"/>
    <m/>
    <m/>
    <n v="0"/>
    <m/>
  </r>
  <r>
    <s v="122 Benito"/>
    <s v="CP19-0037 CP23-0065"/>
    <s v="Clara Stanger"/>
    <s v="Special Use Permit, Design Permit, and Non-Residential Demolition Authorization Permit to demolish an existing commercial building and construct a new office and warehouse building with two apartment units above on a property in the CC (Community Commercial) zone district. (Environmental Determination: Categorical Exemption) (demolish commercial building 832 square feet, 2,540 square feet new commercial) permit extende for three years to 4/27/26 under CP23-0065"/>
    <d v="2019-02-26T00:00:00"/>
    <d v="2020-04-16T00:00:00"/>
    <s v="B22-0543"/>
    <m/>
    <m/>
    <x v="0"/>
    <x v="1"/>
    <n v="2"/>
    <m/>
    <n v="2"/>
    <n v="2540"/>
    <n v="832"/>
    <n v="1708"/>
    <m/>
    <m/>
    <n v="0"/>
    <m/>
    <m/>
    <n v="0"/>
    <m/>
  </r>
  <r>
    <s v="202 Panetta"/>
    <s v="CP20-0005"/>
    <m/>
    <s v="Design Permit to construct a three story, 19,800 square foot building with 14 flex units (commercial condominiums) on a parcel located within the Delaware Addition Planned Development area and within the IG/Per-2 (General Industrial/Performance Overlay) zone district. (Environmental Determination: Categorical Exemption)"/>
    <d v="2020-01-09T00:00:00"/>
    <d v="2020-04-14T00:00:00"/>
    <s v="B20-0166"/>
    <d v="2020-11-02T00:00:00"/>
    <d v="2022-01-25T00:00:00"/>
    <x v="2"/>
    <x v="3"/>
    <m/>
    <m/>
    <n v="0"/>
    <n v="19800"/>
    <m/>
    <n v="19800"/>
    <m/>
    <m/>
    <n v="0"/>
    <m/>
    <m/>
    <n v="0"/>
    <m/>
  </r>
  <r>
    <s v="801 River"/>
    <s v="CP19-0103"/>
    <s v="Ryan Bane"/>
    <s v="Administrative Use Permit, Historic Alteration Permit and Design Permit to convert a two-story office building to a seven unit apartment complex including a reconfiguration of parking and exterior alterations to the building included on the City's Historic Building Survey (Volume I, Page 110) on property  in the CC (Community Commercial) zone district."/>
    <d v="2019-06-24T00:00:00"/>
    <d v="2019-11-06T00:00:00"/>
    <s v="B20-0146"/>
    <d v="2020-10-13T00:00:00"/>
    <d v="2023-11-14T00:00:00"/>
    <x v="2"/>
    <x v="10"/>
    <n v="7"/>
    <m/>
    <n v="7"/>
    <m/>
    <n v="3652"/>
    <n v="-3652"/>
    <m/>
    <m/>
    <n v="0"/>
    <m/>
    <m/>
    <n v="0"/>
    <m/>
  </r>
  <r>
    <s v="190 West Cliff"/>
    <s v="CP18-0043"/>
    <s v="Ryan Bane"/>
    <s v="Coastal Permit, Design Permit, Special Use Permit, Density Bonus Request to exceed height, Encroachment Permit for street and intersection improvements, and Tentative Map to construct a four-story mixed use project consisting of two levels of underground parking, ground level commercial, and 89 residential condominium units on a parcel located in the RTB(PER)/CZ-O/SP-O zone district. 16,188 square feet commercial"/>
    <d v="2018-02-27T00:00:00"/>
    <d v="2019-10-22T00:00:00"/>
    <m/>
    <m/>
    <m/>
    <x v="0"/>
    <x v="12"/>
    <n v="89"/>
    <m/>
    <n v="89"/>
    <n v="16188"/>
    <m/>
    <n v="16188"/>
    <m/>
    <m/>
    <n v="0"/>
    <m/>
    <m/>
    <n v="0"/>
    <m/>
  </r>
  <r>
    <s v="140 Fairland"/>
    <s v="CP19-0048"/>
    <s v="Nancy Concepcion"/>
    <s v="Minor Land Division for a lot split on a parcel in the R-1-5 (Single-Family Residence) zone district. New lot created, not yet developed."/>
    <d v="2019-03-13T00:00:00"/>
    <d v="2019-10-02T00:00:00"/>
    <m/>
    <m/>
    <m/>
    <x v="0"/>
    <x v="4"/>
    <n v="2"/>
    <m/>
    <n v="2"/>
    <m/>
    <m/>
    <n v="0"/>
    <m/>
    <m/>
    <n v="0"/>
    <m/>
    <m/>
    <n v="0"/>
    <m/>
  </r>
  <r>
    <s v="621 Sumner"/>
    <s v="CP19-0044"/>
    <m/>
    <s v="Residential Demolition Authorization Permit, Tentative Map, and Design Permit to combine two substandard parcels, demolish a single family dwelling, and construct two condominium duplex units and two detached condominium units located in the R-L (Multi-Family Residential - Low Density) zone district.  (Environmental Determination: Categorical Exemption) (Applicant: Charles and Lindsay Kaljian, filed 3/4/19) SH"/>
    <d v="2019-03-04T00:00:00"/>
    <d v="2019-09-18T00:00:00"/>
    <s v="B19-0729, B19-0730, B19-0731"/>
    <d v="2021-03-17T00:00:00"/>
    <d v="2022-06-07T00:00:00"/>
    <x v="2"/>
    <x v="9"/>
    <n v="6"/>
    <n v="1"/>
    <n v="5"/>
    <m/>
    <m/>
    <n v="0"/>
    <m/>
    <m/>
    <n v="0"/>
    <m/>
    <m/>
    <n v="0"/>
    <m/>
  </r>
  <r>
    <s v="112 California St"/>
    <s v="CP19-0114"/>
    <s v="Michael Ferry"/>
    <s v="Design Permit to construct a Groundwater Replenishment and Seawater Intrusion Prevention Project including a 7500 square foot tertiary water treatment system at the Santa Cruz Wastewater Treatment Facility iin the PF zone district. For updates check https://www.soquelcreekwater.org/613/PWS-Treatment "/>
    <d v="2019-07-15T00:00:00"/>
    <d v="2019-08-08T00:00:00"/>
    <m/>
    <s v="n/a"/>
    <m/>
    <x v="1"/>
    <x v="8"/>
    <m/>
    <m/>
    <n v="0"/>
    <m/>
    <m/>
    <n v="0"/>
    <n v="7500"/>
    <m/>
    <n v="7500"/>
    <m/>
    <m/>
    <n v="0"/>
    <m/>
  </r>
  <r>
    <s v="1201 Fair"/>
    <s v="CP18-0225"/>
    <m/>
    <s v="Design Permit to demolish an existing commercial building and to construct a 10,000 square foot industrial building to include ice cream manufacturing, storage, and incidental  retail uses on a property in the IGP2 (General Industrial Performance Overlay) zone district. (demolish commercial building: 1,194 square feet; new building is 14,052)"/>
    <d v="2018-12-20T00:00:00"/>
    <d v="2019-06-14T00:00:00"/>
    <s v="B19-0313"/>
    <d v="2020-02-18T00:00:00"/>
    <d v="2021-09-20T00:00:00"/>
    <x v="2"/>
    <x v="3"/>
    <m/>
    <m/>
    <n v="0"/>
    <m/>
    <n v="1194"/>
    <n v="-1194"/>
    <n v="14052"/>
    <m/>
    <n v="14052"/>
    <m/>
    <m/>
    <n v="0"/>
    <m/>
  </r>
  <r>
    <s v="116 Gharkey"/>
    <s v="CP18-0202"/>
    <m/>
    <s v="Minor Land Division, Coastal Permit and Demolition Authroization Permit to demolish an existing single family residence, divide an existing lot into two parcels and construct two new homes on a parcel in the R-1-5/Coastal Zone Appeal district. (Environmental Determination: Categorical Exemption)."/>
    <d v="2018-11-06T00:00:00"/>
    <d v="2019-02-06T00:00:00"/>
    <s v="B19-0408, B19-0410"/>
    <d v="2019-09-12T00:00:00"/>
    <d v="2021-03-11T00:00:00"/>
    <x v="2"/>
    <x v="8"/>
    <n v="2"/>
    <m/>
    <n v="2"/>
    <m/>
    <m/>
    <n v="0"/>
    <m/>
    <m/>
    <n v="0"/>
    <m/>
    <m/>
    <n v="0"/>
    <m/>
  </r>
  <r>
    <s v="2801 Mission"/>
    <s v="CP18-0184, CP19-0036"/>
    <s v="Samantha Haschert"/>
    <s v="Design Permit for two new entryways at an existing industrial building in the IG-PER2 zone district._x000a_Minor Modification to Design Permit (CP18-00184) to allow for an entry way for a multi-tenant building in the I-G/PER-2 (General Industrial; Performance Overlay) zone district._x000a_975+ 460 square foot entry "/>
    <d v="2018-10-11T00:00:00"/>
    <d v="2019-01-24T00:00:00"/>
    <s v="B19-0450, B18-0546"/>
    <d v="2019-07-01T00:00:00"/>
    <d v="2020-01-15T00:00:00"/>
    <x v="2"/>
    <x v="3"/>
    <m/>
    <m/>
    <n v="0"/>
    <m/>
    <m/>
    <n v="0"/>
    <n v="1435"/>
    <m/>
    <n v="1435"/>
    <m/>
    <m/>
    <n v="0"/>
    <m/>
  </r>
  <r>
    <s v="100 Laurel"/>
    <s v="CP18-0079"/>
    <s v="Samantha Haschert"/>
    <s v="Nonresidential Demolition Authorization Permit, Lot Line Adjustment, Design Permit, Special Use Permit, Coastal Permit, Revocable License for Outdoor Extension Area, Heritage Tree Removal Permit, and Street Tree Removal Permit to combine seven parcels, remove two heritage trees, remove one non-heritage street tree, demolish five commercial buildings, and construct a six-story, 315,698 square foot mixed-use building with 205 residential apartments and 10,656 square feet of ground floor commercial space on property located within the CBD/CZ-O/FP-O zone district and within the Pacific Avenue Retail District and Front Street/Riverfront Corridor subareas of the Downtown Plan. (demolish five commercial buildings: 34,000 square feet)"/>
    <d v="2018-05-07T00:00:00"/>
    <d v="2018-12-11T00:00:00"/>
    <s v="B20-0433"/>
    <d v="2021-05-18T00:00:00"/>
    <m/>
    <x v="1"/>
    <x v="2"/>
    <n v="205"/>
    <m/>
    <n v="205"/>
    <n v="10656"/>
    <n v="34000"/>
    <n v="-23344"/>
    <m/>
    <m/>
    <n v="0"/>
    <m/>
    <m/>
    <n v="0"/>
    <m/>
  </r>
  <r>
    <s v="501 Golf Club"/>
    <s v="CP17-0109, CP21-0107"/>
    <s v="Michael Ferry"/>
    <s v="Design Permit for the construction of a parking lot and five buildings associated with the Homeless Garden Project and totaling 5,370 square feet to function as administrative offices, greenhouses and a barn in the PK zone district. CP21-0107 extended life ofpermit 3 years to 9-15-24"/>
    <d v="2017-06-13T00:00:00"/>
    <d v="2018-09-26T00:00:00"/>
    <m/>
    <m/>
    <m/>
    <x v="0"/>
    <x v="4"/>
    <m/>
    <m/>
    <n v="0"/>
    <n v="5370"/>
    <m/>
    <n v="5370"/>
    <m/>
    <m/>
    <n v="0"/>
    <m/>
    <m/>
    <n v="0"/>
    <m/>
  </r>
  <r>
    <s v="1930 Ocean Street Ext"/>
    <s v="CP10-0033"/>
    <s v="Ryan Bane"/>
    <s v="Design Permit, Planned Development, Subdivision, and Zoning Map Amendment to construct a 40-unit apartment/condo development in the R-1-10 zone district. General Plan Amendment to change land use designation of 2.74-acre parcel from L(Low Density Residential) to LM (Low Medium Density Residential) and Zoning Map Amendment to rezone from R-1-10 to RL. (Environmental Determination: Initial Study/Negative Declaration) Stay of expiration CP21-0121) Permit expires December 2025."/>
    <d v="2010-03-03T00:00:00"/>
    <d v="2018-09-25T00:00:00"/>
    <m/>
    <m/>
    <m/>
    <x v="0"/>
    <x v="4"/>
    <n v="32"/>
    <m/>
    <n v="32"/>
    <m/>
    <m/>
    <n v="0"/>
    <m/>
    <m/>
    <n v="0"/>
    <m/>
    <m/>
    <n v="0"/>
    <m/>
  </r>
  <r>
    <s v="1024 Soquel"/>
    <s v="CP15-0145, CP21-0046"/>
    <s v="Michael Ferry"/>
    <s v="Special Use Permit, Design Permit and Density Bonus to construct a three story mixed use building to include a 1,600 ground floor commercial space and 12 apartment units in the CC zone district. Minor Mod CP21-0046 approved 4.21.21 extending life of permit 3 years to 4-21-24."/>
    <d v="2015-09-09T00:00:00"/>
    <d v="2018-08-14T00:00:00"/>
    <m/>
    <m/>
    <m/>
    <x v="0"/>
    <x v="1"/>
    <n v="12"/>
    <m/>
    <n v="12"/>
    <n v="1600"/>
    <m/>
    <n v="1600"/>
    <m/>
    <m/>
    <n v="0"/>
    <m/>
    <m/>
    <n v="0"/>
    <m/>
  </r>
  <r>
    <s v="335 Golf Club"/>
    <s v="CP17-0044"/>
    <s v="Ryan Bane"/>
    <s v="Minor Land Division to split a 6.74 acre property into two lots: .71 acres and 6.03 arres; Design Permit to construct ten residential units for the developmentally disabled; Historic Alteration Permit and Water Course Development Permit to rehabilitate a single-family residence listed in Volume II, Page 27 of the City's Historic Building Survey and located within the management area of Pogonip Creek 2 and an Administrative Use Permit to allow a historic variation (multi-family residential development in the R-1-7 zone district) in exchange for rehabilitation of the historic building."/>
    <d v="2017-03-08T00:00:00"/>
    <d v="2018-07-18T00:00:00"/>
    <s v="B19-0042 thru B19-0052"/>
    <d v="2019-10-17T00:00:00"/>
    <d v="2021-08-18T00:00:00"/>
    <x v="2"/>
    <x v="13"/>
    <n v="10"/>
    <m/>
    <n v="10"/>
    <m/>
    <m/>
    <n v="0"/>
    <m/>
    <m/>
    <n v="0"/>
    <m/>
    <m/>
    <n v="0"/>
    <m/>
  </r>
  <r>
    <s v="726 San Juan"/>
    <s v="CP18-0042"/>
    <s v="Nancy Concepcion"/>
    <s v="Residential Demolition Authorization Permit to demolish an existing unpermitted dwelling unit and Tentative Map to divide a 12,196 square foot parcel into two parcels of 5,281 square feet and 5,265 square feet, including the removal of two heritage trees on a property located in the R-1-5 zone district. (Because the permit included a RDAP permit, and that was exercised in a timely manner by obtaining a demo permit and demolishing the unit, the permit is considered exercised even though the final map has not yet been recorded.)"/>
    <d v="2018-03-01T00:00:00"/>
    <d v="2018-07-05T00:00:00"/>
    <m/>
    <m/>
    <m/>
    <x v="0"/>
    <x v="4"/>
    <n v="2"/>
    <m/>
    <n v="2"/>
    <m/>
    <m/>
    <n v="0"/>
    <m/>
    <m/>
    <n v="0"/>
    <m/>
    <m/>
    <n v="0"/>
    <m/>
  </r>
  <r>
    <s v="200 High Rd"/>
    <s v="CP17-0214"/>
    <m/>
    <s v="Design Permit and Boundary Adjustment to combine two parcels and to construct a 14,100 square foot mixed use building with two 3-bedroom flex residential units and 11,520 square feet of commercial/industrial space."/>
    <d v="2017-11-09T00:00:00"/>
    <d v="2018-06-27T00:00:00"/>
    <s v="B18-0667"/>
    <m/>
    <d v="2020-07-30T00:00:00"/>
    <x v="2"/>
    <x v="3"/>
    <n v="2"/>
    <m/>
    <n v="2"/>
    <n v="11520"/>
    <m/>
    <n v="11520"/>
    <m/>
    <m/>
    <n v="0"/>
    <m/>
    <m/>
    <n v="0"/>
    <m/>
  </r>
  <r>
    <s v="724 Darwin"/>
    <s v="CP17-0059"/>
    <s v="Bryanna Sherman"/>
    <s v="Residential Demolition Authorization Permit and Design Permit to demolish an existing single family dwelling and construct two new duplexes on a lot in the R-M zone district. (Environmental Determination: Categorical Exemption)"/>
    <d v="2017-04-06T00:00:00"/>
    <d v="2018-05-07T00:00:00"/>
    <s v="B19-0429, B19-0430"/>
    <d v="2021-03-09T00:00:00"/>
    <m/>
    <x v="1"/>
    <x v="9"/>
    <n v="4"/>
    <n v="1"/>
    <n v="3"/>
    <m/>
    <m/>
    <n v="0"/>
    <m/>
    <m/>
    <n v="0"/>
    <m/>
    <m/>
    <n v="0"/>
    <m/>
  </r>
  <r>
    <s v="1459 High"/>
    <s v="CP18-0030"/>
    <s v="Michael Ferry"/>
    <s v="Minor Land Division and Coastal Permit to subdivide an existing 25,544 square foot parcel containing a single-family residence into two parcels (10, 044 and 15,500 square feet) in the R-1-10 district. Lot split recorded, lot not developed"/>
    <d v="2018-02-15T00:00:00"/>
    <d v="2018-05-02T00:00:00"/>
    <m/>
    <m/>
    <m/>
    <x v="0"/>
    <x v="0"/>
    <n v="2"/>
    <m/>
    <n v="2"/>
    <m/>
    <m/>
    <n v="0"/>
    <m/>
    <m/>
    <n v="0"/>
    <m/>
    <m/>
    <n v="0"/>
    <m/>
  </r>
  <r>
    <s v="189 Beach"/>
    <s v="CP18-0018"/>
    <m/>
    <s v="Coastal, Design, Administrative Use, and Historic Alteration Permits to add twelve hotel rooms and reconfigure the parking lot as part of an existing hotel development (Casablanca Inn) in the RTC zone district."/>
    <d v="2018-01-23T00:00:00"/>
    <d v="2018-05-02T00:00:00"/>
    <s v="B19-0153"/>
    <d v="2019-12-12T00:00:00"/>
    <d v="2021-01-28T00:00:00"/>
    <x v="2"/>
    <x v="12"/>
    <m/>
    <m/>
    <n v="0"/>
    <n v="2237"/>
    <m/>
    <n v="2237"/>
    <m/>
    <m/>
    <n v="0"/>
    <m/>
    <m/>
    <n v="0"/>
    <m/>
  </r>
  <r>
    <s v="300 Panetta"/>
    <s v="CP17-0220"/>
    <m/>
    <s v="Design Permit and Boundary Line Adjustment to construct a new three story mixed use building with three residential flex-units and office space in the Delaware Addition Planned Development Project located in a IG/PER-2 Zone District."/>
    <d v="2017-11-21T00:00:00"/>
    <d v="2018-03-16T00:00:00"/>
    <s v="B18-0428"/>
    <d v="2018-10-12T00:00:00"/>
    <d v="2020-12-15T00:00:00"/>
    <x v="2"/>
    <x v="3"/>
    <n v="3"/>
    <m/>
    <n v="3"/>
    <m/>
    <m/>
    <n v="0"/>
    <m/>
    <m/>
    <n v="0"/>
    <n v="23195"/>
    <m/>
    <n v="23195"/>
    <m/>
  </r>
  <r>
    <s v="1016 West Cliff"/>
    <s v="CP17-0189"/>
    <s v="Michael Ferry"/>
    <s v="Minor Land Division and Coastal Permit to divide a 17,454 square foot parcel into two parcels of 12,342 sq. ft. and 5,112 sq. ft. on site with an existing single-family dwelling on a parcel located in the R-1-5/CZ-O/SP-O/WCD-O zone district. Lot split completed, new lot not developed. (Lot split recorded, no permit yet on new lot.)"/>
    <d v="2017-10-09T00:00:00"/>
    <d v="2018-02-07T00:00:00"/>
    <m/>
    <m/>
    <m/>
    <x v="0"/>
    <x v="8"/>
    <m/>
    <m/>
    <n v="0"/>
    <m/>
    <m/>
    <n v="0"/>
    <m/>
    <m/>
    <n v="0"/>
    <m/>
    <m/>
    <n v="0"/>
    <m/>
  </r>
  <r>
    <s v="120 Toledo"/>
    <s v="CP17-0211"/>
    <m/>
    <s v="Residential Demolition Authorization Permit and Design Permit to demolish an existing single family dwelling and construct a duplex on a property in the R-L zone district. (Environmental Determination: Categorical Exemption)"/>
    <d v="2017-11-07T00:00:00"/>
    <d v="2018-01-22T00:00:00"/>
    <s v="B18-0043"/>
    <d v="2018-04-12T00:00:00"/>
    <d v="2018-12-27T00:00:00"/>
    <x v="2"/>
    <x v="0"/>
    <n v="2"/>
    <n v="1"/>
    <n v="1"/>
    <m/>
    <m/>
    <n v="0"/>
    <m/>
    <m/>
    <n v="0"/>
    <m/>
    <m/>
    <n v="0"/>
    <m/>
  </r>
  <r>
    <s v="135 Dubois"/>
    <s v="CP17-0014"/>
    <m/>
    <s v="Design permit, Boundary Adjustment, and Sign Permit to combine two parcels (001-033-13 and 001-033-14) and construct a 107,845 square foot self-storage building with a wall sign and a freestanding sign on a parcel in the I-G zone district. (Environmental Determination: Statutory Exemption"/>
    <d v="2017-01-30T00:00:00"/>
    <d v="2017-12-14T00:00:00"/>
    <s v="B18-0032"/>
    <d v="2018-11-28T00:00:00"/>
    <d v="2022-01-31T00:00:00"/>
    <x v="2"/>
    <x v="10"/>
    <m/>
    <m/>
    <n v="0"/>
    <m/>
    <m/>
    <n v="0"/>
    <n v="107845"/>
    <m/>
    <n v="107845"/>
    <m/>
    <m/>
    <n v="0"/>
    <m/>
  </r>
  <r>
    <s v="769 N Branciforte"/>
    <s v="CP17-0012"/>
    <s v="Rachel Grothe"/>
    <s v="Residential Demolition Authorization Permit, Minor Land Division Permit, and Design Permit to demolish a single family home and construct a three unit townhome project on a parcel in the R-L zone district. (Environmental Determination: Categorical Exemption)"/>
    <d v="2017-01-24T00:00:00"/>
    <d v="2017-11-15T00:00:00"/>
    <s v="B18-0710, B18-0711"/>
    <d v="2018-12-18T00:00:00"/>
    <m/>
    <x v="1"/>
    <x v="9"/>
    <n v="3"/>
    <n v="1"/>
    <n v="2"/>
    <m/>
    <m/>
    <n v="0"/>
    <m/>
    <m/>
    <n v="0"/>
    <m/>
    <m/>
    <n v="0"/>
    <m/>
  </r>
  <r>
    <s v="1619 Delaware"/>
    <s v="CP17-0128"/>
    <m/>
    <s v="Minor Land Division to create two lots, and a Variance to allow for a reduced front yard setback for the existing dwelling on property in the  R-1-5/CZO zone district. (Environmental Determination: Categorical Exemption)."/>
    <d v="2017-07-13T00:00:00"/>
    <d v="2017-10-18T00:00:00"/>
    <s v="B19-0469"/>
    <d v="2020-01-15T00:00:00"/>
    <d v="2021-02-01T00:00:00"/>
    <x v="2"/>
    <x v="8"/>
    <n v="2"/>
    <m/>
    <n v="2"/>
    <m/>
    <m/>
    <n v="0"/>
    <m/>
    <m/>
    <n v="0"/>
    <m/>
    <m/>
    <n v="0"/>
    <m/>
  </r>
  <r>
    <s v="2656 Mission"/>
    <s v="CP16-0190"/>
    <m/>
    <s v="Design permit for a new 11,611 square foot industrial/warehouse building in the IGP2/Mission Street Overlay zone district. (Environmental Determination: Categorical Exemption)"/>
    <d v="2016-09-20T00:00:00"/>
    <d v="2017-09-12T00:00:00"/>
    <s v="B17-0163"/>
    <d v="2018-05-18T00:00:00"/>
    <d v="2019-11-19T00:00:00"/>
    <x v="2"/>
    <x v="3"/>
    <m/>
    <m/>
    <n v="0"/>
    <m/>
    <m/>
    <n v="0"/>
    <n v="11611"/>
    <m/>
    <n v="11611"/>
    <m/>
    <m/>
    <n v="0"/>
    <m/>
  </r>
  <r>
    <s v="515 Fair"/>
    <s v="CP17-0062"/>
    <s v="Samantha Haschert"/>
    <s v="Design Permit, Historic Alteration Permit, Minor Land Division, Administrative Use Permit, and Coastal Exclusion to divide an existing parcel into two lots and construct a single-family residence and an accessory dwelling unit on one lot and a 3-unit condominium development on another lot, on-site with a historic landmark on a parcel located within the R-1-5/CZ-O zone district._x000a_Modified by CP22-0019 to construct a SFD on 521 fair instead of three units."/>
    <d v="2017-04-13T00:00:00"/>
    <d v="2017-09-06T00:00:00"/>
    <s v="B17-0672, B22-0374"/>
    <d v="2018-06-25T00:00:00"/>
    <d v="2024-01-16T00:00:00"/>
    <x v="2"/>
    <x v="8"/>
    <n v="2"/>
    <m/>
    <n v="2"/>
    <m/>
    <m/>
    <n v="0"/>
    <m/>
    <m/>
    <n v="0"/>
    <m/>
    <m/>
    <n v="0"/>
    <m/>
  </r>
  <r>
    <s v="530 S Branciforte"/>
    <s v="CP16-0182"/>
    <m/>
    <s v="Tentative Parcel Map and Design Permit to remodel and add to a single family home and church resulting in four townhome units on a parcel in the R-L zone district. (Environmental Review: Categorical Exemption) (Church was 3180 square feet per assessor records)"/>
    <d v="2016-09-12T00:00:00"/>
    <d v="2017-09-06T00:00:00"/>
    <s v="B17-0571, B18-0023 thru 0025"/>
    <d v="2017-11-27T00:00:00"/>
    <s v="534 not finaled "/>
    <x v="2"/>
    <x v="9"/>
    <n v="3"/>
    <m/>
    <n v="3"/>
    <m/>
    <n v="3180"/>
    <n v="-3180"/>
    <m/>
    <m/>
    <n v="0"/>
    <m/>
    <m/>
    <n v="0"/>
    <m/>
  </r>
  <r>
    <s v="550 Second"/>
    <s v="CP16-0149"/>
    <m/>
    <s v="Commercial Demolition Authorization Permit to demolish a 20-Room Hotel and Design, Coastal and Special Use Permit to construct a 60-Room Hotel with Basement Parking in the R-T(B) Zone District."/>
    <d v="2016-07-28T00:00:00"/>
    <d v="2017-06-27T00:00:00"/>
    <s v="B18-0302"/>
    <d v="2019-03-15T00:00:00"/>
    <d v="2022-04-13T00:00:00"/>
    <x v="2"/>
    <x v="12"/>
    <m/>
    <m/>
    <n v="0"/>
    <m/>
    <m/>
    <n v="0"/>
    <m/>
    <m/>
    <n v="0"/>
    <m/>
    <m/>
    <n v="0"/>
    <n v="40"/>
  </r>
  <r>
    <s v="708 Water"/>
    <s v="CP16-0126"/>
    <m/>
    <s v="Lot Line Adjustment, Residential and NonResidential Demolition Authorization Permits, Design Permit, and Special Use Permit to combine three parcels, demolish residential and commercial buildings, and to construct a mixed-use, 41-unit, 100% affordable rental housing development in the CC Zone District."/>
    <d v="2016-06-30T00:00:00"/>
    <d v="2017-06-27T00:00:00"/>
    <s v="B17-0596"/>
    <d v="2018-04-09T00:00:00"/>
    <d v="2020-04-23T00:00:00"/>
    <x v="2"/>
    <x v="11"/>
    <n v="41"/>
    <n v="3"/>
    <n v="38"/>
    <m/>
    <n v="3950"/>
    <n v="-3950"/>
    <m/>
    <m/>
    <n v="0"/>
    <m/>
    <m/>
    <n v="0"/>
    <m/>
  </r>
  <r>
    <s v="148 Sunnyside"/>
    <s v="CP16-0201"/>
    <s v="Nancy Concepcion"/>
    <s v="Residential Demolition Authorization Permit to demolish a single-family residence and a Design Permit to construct two new detached residential units on an R-L zoned lot."/>
    <d v="2016-10-06T00:00:00"/>
    <d v="2017-06-05T00:00:00"/>
    <s v="B17-0390, B17-0391"/>
    <d v="2017-02-18T00:00:00"/>
    <d v="2019-06-19T00:00:00"/>
    <x v="2"/>
    <x v="9"/>
    <n v="2"/>
    <n v="1"/>
    <n v="1"/>
    <m/>
    <m/>
    <n v="0"/>
    <m/>
    <m/>
    <n v="0"/>
    <m/>
    <m/>
    <n v="0"/>
    <m/>
  </r>
  <r>
    <s v="2424 Mission"/>
    <s v="CP15-0220"/>
    <m/>
    <s v="Non-Residential Demolition Authorization, Design, Administrative Use, and Sign Permits to demolish a 32-room hotel and construct a new 60-room hotel in the CC (Community Commercial) and Mission Street Urban Design Overlay zone districts. (35,863 is new square footage)"/>
    <d v="2015-12-23T00:00:00"/>
    <d v="2017-04-20T00:00:00"/>
    <s v="B17-0594"/>
    <d v="2018-07-30T00:00:00"/>
    <d v="2021-04-29T00:00:00"/>
    <x v="2"/>
    <x v="6"/>
    <m/>
    <m/>
    <n v="0"/>
    <n v="35863"/>
    <n v="14918"/>
    <n v="20945"/>
    <m/>
    <m/>
    <n v="0"/>
    <m/>
    <m/>
    <n v="0"/>
    <m/>
  </r>
  <r>
    <s v="225 Meder"/>
    <s v="CP17-0006"/>
    <m/>
    <s v="Residential Demolition Authorization Permit to demolish a single family residence, and a Planned Development Permit, Minor Land Division, Design Permit, and Heritage Tree Removal Permit to construct two duplexes as a townhouse development on a parcel located in the R-1-5 zone district."/>
    <d v="2017-01-05T00:00:00"/>
    <d v="2017-04-06T00:00:00"/>
    <s v="B17-0400, B17-0401, B17-0402"/>
    <d v="2017-12-19T00:00:00"/>
    <d v="2019-04-04T00:00:00"/>
    <x v="2"/>
    <x v="0"/>
    <n v="4"/>
    <n v="1"/>
    <n v="3"/>
    <m/>
    <m/>
    <n v="0"/>
    <m/>
    <m/>
    <n v="0"/>
    <m/>
    <m/>
    <n v="0"/>
    <m/>
  </r>
  <r>
    <s v="630 Water"/>
    <s v="CP16-0050"/>
    <m/>
    <s v="Design Permit, Special Use Permit and Major Modification to Permit 02-164 to add 20 SRO units to a parcel developed with 48 SRO's, 5 apartment units and commercial space located within the CC zone district."/>
    <d v="2016-03-10T00:00:00"/>
    <d v="2017-02-28T00:00:00"/>
    <s v="B17-0330"/>
    <d v="2018-01-18T00:00:00"/>
    <d v="2020-01-07T00:00:00"/>
    <x v="2"/>
    <x v="11"/>
    <n v="20"/>
    <m/>
    <n v="20"/>
    <m/>
    <m/>
    <n v="0"/>
    <m/>
    <m/>
    <n v="0"/>
    <m/>
    <m/>
    <n v="0"/>
    <m/>
  </r>
  <r>
    <s v="716 Monterey"/>
    <s v="CP15-0213, CP21-0024"/>
    <s v="Lane Zorich"/>
    <s v="Minor Land Division and Coastal Permit to divide a 10,000 square foot lot into two lots in the R-1-5/CZ-O zone district. CP21-0024 extended expiration date to 4/21/24"/>
    <d v="2015-12-16T00:00:00"/>
    <d v="2017-02-15T00:00:00"/>
    <m/>
    <m/>
    <m/>
    <x v="0"/>
    <x v="8"/>
    <n v="2"/>
    <m/>
    <n v="2"/>
    <m/>
    <m/>
    <n v="0"/>
    <m/>
    <m/>
    <n v="0"/>
    <m/>
    <m/>
    <n v="0"/>
    <m/>
  </r>
  <r>
    <s v="135 Vista Branciforte"/>
    <s v="CP16-0099, CP21-0162"/>
    <s v="Nancy Concepcion"/>
    <s v="Minor Land Division to re-subdivide two lots creating three lots in the R-1-5 zone district. CP21-0162 is the DP for new SFD on new lot. CP21-0162 is DP for new house on new vacant lot."/>
    <d v="2016-05-12T00:00:00"/>
    <d v="2016-11-02T00:00:00"/>
    <m/>
    <m/>
    <m/>
    <x v="0"/>
    <x v="4"/>
    <n v="1"/>
    <m/>
    <n v="1"/>
    <m/>
    <m/>
    <n v="0"/>
    <m/>
    <m/>
    <n v="0"/>
    <m/>
    <m/>
    <n v="0"/>
    <m/>
  </r>
  <r>
    <s v="413 Laurel"/>
    <s v="CP16-0148"/>
    <m/>
    <s v="Use determination to allow for conversion of an office building to two residential units (on the first floor and subterranean level) and a commercial unit in an existing building in the C-N zone district.  (Environmental Determination: Categorical Exemption) (VISTA CENTER FOR THE BLIND, owner/filed 7/27/16)"/>
    <d v="2016-07-27T00:00:00"/>
    <d v="2016-10-19T00:00:00"/>
    <s v="B17-0321"/>
    <d v="2017-06-19T00:00:00"/>
    <d v="2020-02-27T00:00:00"/>
    <x v="2"/>
    <x v="2"/>
    <n v="2"/>
    <m/>
    <n v="2"/>
    <m/>
    <n v="2595"/>
    <n v="-2595"/>
    <m/>
    <m/>
    <n v="0"/>
    <m/>
    <m/>
    <n v="0"/>
    <m/>
  </r>
  <r>
    <s v="230 Grandview"/>
    <s v="CP15-0214"/>
    <m/>
    <s v="Residential Demolition Permit, design permit, and coastal permit to demolish an existing single family dwelling and construct 12 three-bedroom apartments on a parcel in the R-L/CZ-O zone district. This project requires removal of one Heritage tree. (Environmental determination: categorical exemption)"/>
    <d v="2015-12-16T00:00:00"/>
    <d v="2016-05-18T00:00:00"/>
    <s v="B16-0322, B16-0323, B16-0324"/>
    <d v="2017-06-29T00:00:00"/>
    <d v="2020-06-01T00:00:00"/>
    <x v="2"/>
    <x v="0"/>
    <n v="12"/>
    <n v="1"/>
    <n v="11"/>
    <m/>
    <m/>
    <n v="0"/>
    <m/>
    <m/>
    <n v="0"/>
    <m/>
    <m/>
    <n v="0"/>
    <m/>
  </r>
  <r>
    <s v="738 Pacheco"/>
    <s v="CP15-0169"/>
    <m/>
    <s v="Tentative Map for a minor land division to subdivide a lot into three parcels in the R-1-5 zone district."/>
    <d v="2015-10-06T00:00:00"/>
    <d v="2016-02-04T00:00:00"/>
    <s v="B17-0443, B18-0217"/>
    <d v="2017-10-23T00:00:00"/>
    <d v="2019-09-11T00:00:00"/>
    <x v="2"/>
    <x v="4"/>
    <n v="2"/>
    <m/>
    <n v="2"/>
    <m/>
    <m/>
    <n v="0"/>
    <m/>
    <m/>
    <n v="0"/>
    <m/>
    <m/>
    <n v="0"/>
    <m/>
  </r>
  <r>
    <s v="301 Beach"/>
    <s v="CP15-0056"/>
    <s v="Ryan Bane"/>
    <s v="Add 5 rooms to an existing hotel (13,015 square feet)"/>
    <d v="2015-04-15T00:00:00"/>
    <d v="2015-10-07T00:00:00"/>
    <s v="B16-0186"/>
    <d v="2016-10-17T00:00:00"/>
    <d v="2023-10-03T00:00:00"/>
    <x v="2"/>
    <x v="12"/>
    <m/>
    <m/>
    <n v="0"/>
    <n v="13015"/>
    <m/>
    <n v="13015"/>
    <m/>
    <m/>
    <n v="0"/>
    <m/>
    <m/>
    <n v="0"/>
    <m/>
  </r>
  <r>
    <s v="1266 Soquel"/>
    <s v="CP15-0097"/>
    <m/>
    <s v="Design Permit to construct a detached two-story warehouse building  on a site with an existing grocery store (Staff of Life) located in the CC zone district. (Environmental Review: Categorical Exemption)"/>
    <d v="2015-06-25T00:00:00"/>
    <d v="2015-09-28T00:00:00"/>
    <s v="B16-0170"/>
    <d v="2016-06-14T00:00:00"/>
    <d v="2016-11-17T00:00:00"/>
    <x v="2"/>
    <x v="1"/>
    <m/>
    <m/>
    <n v="0"/>
    <n v="1708"/>
    <m/>
    <n v="1708"/>
    <m/>
    <m/>
    <n v="0"/>
    <m/>
    <m/>
    <n v="0"/>
    <m/>
  </r>
  <r>
    <s v="1314-1400 Ocean"/>
    <s v="CP15-0060"/>
    <m/>
    <s v="Non-Residential Demolition Authorization Permit, Lot Line adjustment and Design Permit to demolish a commercial building, combine two lots and construct 8,405 square feet of commercial space within in two buildings."/>
    <d v="2015-04-23T00:00:00"/>
    <d v="2015-09-19T00:00:00"/>
    <s v="B16-0239"/>
    <d v="2016-10-11T00:00:00"/>
    <d v="2017-11-27T00:00:00"/>
    <x v="2"/>
    <x v="14"/>
    <m/>
    <m/>
    <n v="0"/>
    <n v="8405"/>
    <n v="10548"/>
    <n v="-2143"/>
    <m/>
    <m/>
    <n v="0"/>
    <m/>
    <m/>
    <n v="0"/>
    <m/>
  </r>
  <r>
    <s v="716 Darwin"/>
    <s v="CP15-0016"/>
    <m/>
    <s v="Lot Line adjustment to combine three parcels into one parcel, Design Permit to construct 15 apartment units, Demolition Authorization Permit to demolish one single family dwelling on three parcesl zoned RM."/>
    <d v="2015-02-11T00:00:00"/>
    <d v="2015-06-01T00:00:00"/>
    <s v="B16-0129"/>
    <d v="2016-03-17T00:00:00"/>
    <d v="2018-03-15T00:00:00"/>
    <x v="2"/>
    <x v="9"/>
    <n v="15"/>
    <n v="1"/>
    <n v="14"/>
    <m/>
    <m/>
    <n v="0"/>
    <m/>
    <m/>
    <n v="0"/>
    <m/>
    <m/>
    <n v="0"/>
    <m/>
  </r>
  <r>
    <s v="716 Seabright"/>
    <s v="CP14-0146"/>
    <m/>
    <s v="Subdivision, Coastal Permit, Design Permit, and Boundary Line Adjustment to merge three vacant lots, construct an 11-unit townhouse development, and remove four heritage trees within the R-L/CZ-O Zoning District."/>
    <d v="2014-11-04T00:00:00"/>
    <d v="2015-05-26T00:00:00"/>
    <s v="B15-0377 etc B15-0379 not finalled"/>
    <d v="2015-12-21T00:00:00"/>
    <s v="1 unit not finalled but constructed (B15-0379)"/>
    <x v="2"/>
    <x v="9"/>
    <n v="11"/>
    <m/>
    <n v="11"/>
    <m/>
    <m/>
    <n v="0"/>
    <m/>
    <m/>
    <n v="0"/>
    <m/>
    <m/>
    <n v="0"/>
    <m/>
  </r>
  <r>
    <s v="1804 Ocean"/>
    <s v="CP14-0157"/>
    <m/>
    <s v="Planned Development, Tentative Subdivision Map, Residential Demolition, Design, and  Special Use Permits to demolish a single-family house and accompanying accessory structures and construct eleven residential townhouses, five of which are live/work combinations, on a property in the PA zone district  (Environmental Determination: Categorical Exemption) (Baldwin Wendy Rose Trustee Eta, owner/filed: 11/25/2014)"/>
    <d v="2014-11-25T00:00:00"/>
    <d v="2015-04-28T00:00:00"/>
    <s v="B15-0432 etc"/>
    <d v="2016-06-10T00:00:00"/>
    <d v="2018-04-11T00:00:00"/>
    <x v="2"/>
    <x v="4"/>
    <n v="11"/>
    <n v="1"/>
    <n v="10"/>
    <m/>
    <m/>
    <n v="0"/>
    <m/>
    <m/>
    <n v="0"/>
    <m/>
    <m/>
    <n v="0"/>
    <m/>
  </r>
  <r>
    <s v="244 San Lorenzo"/>
    <s v="CP14-0154"/>
    <m/>
    <s v="Demolition Authorization Permit to demolish an existing single-family residence; Design Permit, Coastal Permit, Tentative Parcel Map, and Variance to reduce the minimum lot width of a substandard lot to construct four townhouse units in the RM/CZ-O/SP-O/FP-O Zone District."/>
    <d v="2014-11-18T00:00:00"/>
    <d v="2015-04-15T00:00:00"/>
    <s v="D15-0021, B15-0272, B15-0273"/>
    <d v="2015-11-25T00:00:00"/>
    <d v="2016-09-12T00:00:00"/>
    <x v="2"/>
    <x v="9"/>
    <n v="4"/>
    <n v="1"/>
    <n v="3"/>
    <m/>
    <m/>
    <n v="0"/>
    <m/>
    <m/>
    <n v="0"/>
    <m/>
    <m/>
    <n v="0"/>
    <m/>
  </r>
  <r>
    <s v="710 Emeline"/>
    <s v="CP15-0011"/>
    <m/>
    <s v="Residential Demolition Authorization Permit to demolish a single-family house and a Design Permit to construct a residential triplex in the RL (Multiple Residence) zone district."/>
    <d v="2015-01-26T00:00:00"/>
    <d v="2015-04-10T00:00:00"/>
    <s v="B15-0241"/>
    <d v="2015-10-26T00:00:00"/>
    <d v="2017-08-03T00:00:00"/>
    <x v="2"/>
    <x v="4"/>
    <n v="3"/>
    <n v="1"/>
    <n v="2"/>
    <m/>
    <m/>
    <n v="0"/>
    <m/>
    <m/>
    <n v="0"/>
    <m/>
    <m/>
    <n v="0"/>
    <m/>
  </r>
  <r>
    <s v="745 Ocean"/>
    <s v="CP14-0003"/>
    <m/>
    <s v="Design and Administrative Use Permits for a new commercial building and signage containing a fast food restaurant (Starbucks), outdoor seating, and a parking lot on a vacant parcel;  Boundary Line Adjustment to combine three lots into a single parcel in the CC (Community Commercial) Zoning District. "/>
    <d v="2014-01-06T00:00:00"/>
    <d v="2015-04-02T00:00:00"/>
    <s v="B16-0356"/>
    <d v="2017-01-12T00:00:00"/>
    <d v="2017-09-12T00:00:00"/>
    <x v="2"/>
    <x v="14"/>
    <m/>
    <m/>
    <n v="0"/>
    <n v="2000"/>
    <m/>
    <n v="2000"/>
    <m/>
    <m/>
    <n v="0"/>
    <m/>
    <m/>
    <n v="0"/>
    <m/>
  </r>
  <r>
    <s v="618 Windsor"/>
    <s v="CP14-0152"/>
    <m/>
    <s v="Design and Residential Demolition Authorization Permit(s) to demolish existing SFD and construct five rental units including two duplexes and one detached unit in the R-L zone district."/>
    <d v="2014-11-13T00:00:00"/>
    <d v="2015-03-03T00:00:00"/>
    <s v="B16-0196 thru B16-0199"/>
    <d v="2016-08-05T00:00:00"/>
    <d v="2018-01-18T00:00:00"/>
    <x v="2"/>
    <x v="9"/>
    <n v="5"/>
    <n v="1"/>
    <n v="4"/>
    <m/>
    <m/>
    <n v="0"/>
    <m/>
    <m/>
    <n v="0"/>
    <m/>
    <m/>
    <n v="0"/>
    <m/>
  </r>
  <r>
    <s v="2020 N Pacific"/>
    <s v="CP14-0088"/>
    <m/>
    <s v="Design Permit to add 2,948 square feet to an existing commercial building in the CBD zone district to facilitate relocation of a bank (Lighthouse Bank)."/>
    <d v="2014-06-17T00:00:00"/>
    <d v="2014-09-18T00:00:00"/>
    <s v="B15-0105"/>
    <d v="2015-07-14T00:00:00"/>
    <d v="2016-04-13T00:00:00"/>
    <x v="2"/>
    <x v="7"/>
    <m/>
    <m/>
    <n v="0"/>
    <n v="2948"/>
    <m/>
    <n v="2948"/>
    <m/>
    <m/>
    <n v="0"/>
    <m/>
    <m/>
    <n v="0"/>
    <m/>
  </r>
  <r>
    <s v="125 Beach"/>
    <s v="CP14-0077"/>
    <m/>
    <s v="Coastal and Design Permits to add four hotel rooms to result in a 48- room hotel (Beach Street Inn) located in the RT(C)/CZO/SPO zone district. (Environmental Determination: Categorical Exemption)."/>
    <d v="2014-05-29T00:00:00"/>
    <d v="2014-09-03T00:00:00"/>
    <s v="B14-0408"/>
    <d v="2014-12-15T00:00:00"/>
    <d v="2016-02-19T00:00:00"/>
    <x v="2"/>
    <x v="12"/>
    <m/>
    <m/>
    <n v="0"/>
    <n v="1331"/>
    <m/>
    <n v="1331"/>
    <m/>
    <m/>
    <n v="0"/>
    <m/>
    <m/>
    <n v="0"/>
    <m/>
  </r>
  <r>
    <s v="211 Mora"/>
    <s v="CP14-0061"/>
    <m/>
    <s v="Design Permit for 10 unit apartment complex in two buildings in the RM zone district."/>
    <d v="2014-04-16T00:00:00"/>
    <d v="2014-08-19T00:00:00"/>
    <s v="B14-0341, B14-0447, B14-0449, B14-01450"/>
    <d v="2015-01-06T00:00:00"/>
    <d v="2016-04-20T00:00:00"/>
    <x v="2"/>
    <x v="0"/>
    <n v="10"/>
    <m/>
    <n v="10"/>
    <m/>
    <m/>
    <n v="0"/>
    <m/>
    <m/>
    <n v="0"/>
    <m/>
    <m/>
    <n v="0"/>
    <m/>
  </r>
  <r>
    <s v="215 Beach"/>
    <s v="CP13-0059"/>
    <s v="Ryan Bane"/>
    <s v="Historic Demolition, Residential Demolition Authorization, Design, Coastal, Planned Development, and Administrative Use Permits, Boundary Adjustment, and Historic Building Survey Deletion to demolish an existing 44-unit residential complex except for a portion of the existing building and tower and construct a 165-room hotel with restaurant, meeting rooms, and a partially underground garage in the RTC/CZO/SPO zone district. (Environmental Determination: EIR)       "/>
    <d v="2013-05-20T00:00:00"/>
    <d v="2014-08-13T00:00:00"/>
    <s v="B19-0017"/>
    <d v="2019-12-19T00:00:00"/>
    <m/>
    <x v="1"/>
    <x v="12"/>
    <m/>
    <n v="44"/>
    <n v="-44"/>
    <m/>
    <m/>
    <n v="0"/>
    <m/>
    <m/>
    <n v="0"/>
    <m/>
    <m/>
    <n v="0"/>
    <n v="165"/>
  </r>
  <r>
    <s v="555 Pacific"/>
    <s v="CP13-0021"/>
    <m/>
    <s v="Design, Coastal, Planned Development, and Administrative Use Permits and Subdivision to construct a four-story building with 94 residential Small Ownership Units (SOUs) and 4,680 square feet of ground floor commercial space with outdoor seating and below-grade parking structure located on a vacant lot in the CBD-E/CZ-O/FP-O zoning district. (Environmental Determination: Statutory Exemption)"/>
    <d v="2013-02-27T00:00:00"/>
    <d v="2014-05-13T00:00:00"/>
    <s v="B15-0045"/>
    <d v="2016-05-27T00:00:00"/>
    <d v="2018-04-26T00:00:00"/>
    <x v="2"/>
    <x v="2"/>
    <n v="94"/>
    <m/>
    <n v="94"/>
    <n v="4680"/>
    <m/>
    <n v="4680"/>
    <m/>
    <m/>
    <n v="0"/>
    <m/>
    <m/>
    <n v="0"/>
    <m/>
  </r>
  <r>
    <s v="114 Hall"/>
    <s v="CP13-0194"/>
    <m/>
    <s v="Construction of 2.5 story duplex on RL parcel with existing SFD to include demo of existing garage and construction of 4 car garage on first floor."/>
    <d v="2013-12-11T00:00:00"/>
    <d v="2014-03-17T00:00:00"/>
    <s v="B14-0220"/>
    <d v="2014-11-13T00:00:00"/>
    <d v="2015-11-17T00:00:00"/>
    <x v="2"/>
    <x v="9"/>
    <n v="2"/>
    <m/>
    <n v="2"/>
    <m/>
    <m/>
    <n v="0"/>
    <m/>
    <m/>
    <n v="0"/>
    <m/>
    <m/>
    <n v="0"/>
    <m/>
  </r>
  <r>
    <s v="407 Broadway"/>
    <s v="CP13-0112"/>
    <m/>
    <s v="Major Modification to a previously-approved application (09-0036) for a Design Permit and Planned Development to construct a 111-room hotel, and an Administrative Use Permit for a low-risk alcohol outlet in the RM Zoning District.  The modification includes a parking variation to eliminate a floor of parking, with the required parking spaces being provided through a combination of parking lifts and a full-time valet service, in addition to reducing the hotel to 106 rooms.  (Environmental Determination: Categorical Exemption) (California Coastal Resorts LLC, owner/filed: 8/22/2013) RB"/>
    <d v="2013-08-22T00:00:00"/>
    <d v="2014-01-14T00:00:00"/>
    <s v="B13-0574"/>
    <d v="2014-10-14T00:00:00"/>
    <d v="2017-09-19T00:00:00"/>
    <x v="2"/>
    <x v="9"/>
    <m/>
    <m/>
    <n v="0"/>
    <n v="100258"/>
    <n v="9648"/>
    <n v="90610"/>
    <m/>
    <m/>
    <n v="0"/>
    <m/>
    <m/>
    <n v="0"/>
    <m/>
  </r>
  <r>
    <s v="131 Bixby"/>
    <s v="CP13-0031"/>
    <s v="Ryan Bane"/>
    <s v="Design Permit for a duplex on a vacant lot in the RM/CZO/FPO zoning district. (Environmental Determination:  Categorical Exemption)"/>
    <d v="2013-03-13T00:00:00"/>
    <d v="2013-10-02T00:00:00"/>
    <s v="B14-0333"/>
    <d v="2017-02-06T00:00:00"/>
    <m/>
    <x v="1"/>
    <x v="9"/>
    <n v="2"/>
    <m/>
    <n v="2"/>
    <m/>
    <m/>
    <n v="0"/>
    <m/>
    <m/>
    <n v="0"/>
    <m/>
    <m/>
    <n v="0"/>
    <m/>
  </r>
  <r>
    <s v="2956 Mission"/>
    <s v="CP13-0033"/>
    <m/>
    <s v="Planned Development, Design and Coastal Permits fora  four-story, 82-room hotel in the IG-P/CZ zoning district.  (Environmental Determination:  Mitigated Negative Declaration )"/>
    <d v="2013-03-14T00:00:00"/>
    <d v="2013-07-23T00:00:00"/>
    <s v="B13-0539"/>
    <d v="2014-07-03T00:00:00"/>
    <d v="2019-10-01T00:00:00"/>
    <x v="2"/>
    <x v="3"/>
    <m/>
    <m/>
    <n v="0"/>
    <n v="48360"/>
    <m/>
    <n v="48360"/>
    <m/>
    <m/>
    <n v="0"/>
    <m/>
    <m/>
    <n v="0"/>
    <m/>
  </r>
  <r>
    <s v="1010 River"/>
    <s v="CP12-0220"/>
    <m/>
    <s v="Hide House theater at 1010 River. Major Modification to Zoning Permit No. 04-261, Historic Alteration Permit and Boundary Adjustment for Tannery Arts Center Theater Project located at 1010 River Street; and, allowance to utilize upper floor of Kron House (Cultural Council Office) at 1017 River Street for temporary residential use.  The project site is located in the IG-P/H zoning district and includes buildings listed on the City Historic Building Survey.  (Environmental Determination: Categorical Exemption-Previous EIR). "/>
    <d v="2012-12-20T00:00:00"/>
    <d v="2013-04-23T00:00:00"/>
    <s v="B13-0361"/>
    <d v="2014-07-24T00:00:00"/>
    <d v="2015-11-09T00:00:00"/>
    <x v="2"/>
    <x v="10"/>
    <m/>
    <m/>
    <n v="0"/>
    <n v="9778"/>
    <m/>
    <n v="9778"/>
    <m/>
    <n v="6506"/>
    <n v="-6506"/>
    <m/>
    <m/>
    <n v="0"/>
    <m/>
  </r>
  <r>
    <s v="160 Jewell"/>
    <s v="CP12-0076"/>
    <m/>
    <s v="REVISED BLURB: Major Modification of Use Permit/Site Supervision Permit No. SS-65-18, Minor Land Division, Slope Variance, and Special Use, Design, Conditional Fence, and Sign Permits for a two-story memory care facility with 51 residential units located at the existing Elk's Lodge property in the R-1-5/RM zoning district. The project requires removal of seven Heritage trees."/>
    <d v="2012-05-14T00:00:00"/>
    <d v="2013-03-21T00:00:00"/>
    <s v="B13-0572"/>
    <d v="2015-01-15T00:00:00"/>
    <d v="2018-02-08T00:00:00"/>
    <x v="2"/>
    <x v="4"/>
    <n v="51"/>
    <m/>
    <n v="51"/>
    <m/>
    <m/>
    <n v="0"/>
    <m/>
    <m/>
    <n v="0"/>
    <m/>
    <m/>
    <n v="0"/>
    <m/>
  </r>
  <r>
    <s v="611 Third"/>
    <s v="CP12-0217"/>
    <m/>
    <s v="PC BLURB: Special Use, Design, and Coastal, Permits, Variance, and Boundary Adjustment to combine two lots and convert large house into boutique hotel with associated parking. The house is listed on the City Historic Building Survey and the parcels are located in the R-T(B)/CZ-O/SP-O zoning districts (Environmental Determination: Categorical Exemption)"/>
    <d v="2012-12-19T00:00:00"/>
    <d v="2013-03-21T00:00:00"/>
    <s v="B13-0329"/>
    <d v="2013-10-23T00:00:00"/>
    <d v="2016-01-22T00:00:00"/>
    <x v="2"/>
    <x v="12"/>
    <m/>
    <n v="1"/>
    <n v="-1"/>
    <n v="4784"/>
    <m/>
    <n v="4784"/>
    <m/>
    <m/>
    <n v="0"/>
    <m/>
    <m/>
    <n v="0"/>
    <m/>
  </r>
  <r>
    <s v="706 Frederick"/>
    <s v="CP12-0037"/>
    <m/>
    <s v="Design, Special Use and Planned Development Permits and Tentative Subdivision Map for mixed-use project with 18 one-bedroom and four two-bedroom residential condominiums and one commercial condominium on a parcel in the PA (Professional Administrative Office) zoning district.  Four heritage trees will be removed as part of this project.  (Environmental Determination: Categorical Exemption)(Reservation Road Partners, owner/filed: 3/12/2012 &amp; 12/28/2012)"/>
    <d v="2012-03-12T00:00:00"/>
    <d v="2013-03-12T00:00:00"/>
    <s v="B13-0156"/>
    <d v="2014-01-15T00:00:00"/>
    <d v="2015-02-04T00:00:00"/>
    <x v="2"/>
    <x v="9"/>
    <n v="22"/>
    <m/>
    <n v="22"/>
    <m/>
    <m/>
    <n v="0"/>
    <m/>
    <m/>
    <n v="0"/>
    <n v="1489"/>
    <m/>
    <n v="1489"/>
    <m/>
  </r>
  <r>
    <s v="272 De Laveaga Park Rd"/>
    <s v="CP12-0053"/>
    <m/>
    <s v="Subdivision and Planned Development to subdivide a property into 13 lots and a common area to include 14 homes in the R-1-5 zone district."/>
    <d v="2012-04-04T00:00:00"/>
    <d v="2012-12-04T00:00:00"/>
    <s v="B13-0206 thru B13-0218"/>
    <d v="2013-11-06T00:00:00"/>
    <d v="2014-12-02T00:00:00"/>
    <x v="2"/>
    <x v="4"/>
    <n v="13"/>
    <m/>
    <n v="13"/>
    <m/>
    <m/>
    <n v="0"/>
    <m/>
    <m/>
    <n v="0"/>
    <m/>
    <m/>
    <n v="0"/>
    <m/>
  </r>
  <r>
    <s v="140 Front"/>
    <s v="CP12-0101"/>
    <m/>
    <s v="Planned Development, Special Use Permit, Coastal Permit, Design Permit, Lot Line Adjustment for a 33,648 sq.ft. public service building and supporting structures in the RM HD zoning district."/>
    <d v="2012-06-25T00:00:00"/>
    <d v="2012-09-12T00:00:00"/>
    <s v="B12-0316, B12-0534"/>
    <d v="2012-11-14T00:00:00"/>
    <d v="2013-02-15T00:00:00"/>
    <x v="2"/>
    <x v="7"/>
    <m/>
    <m/>
    <n v="0"/>
    <n v="33648"/>
    <m/>
    <n v="33648"/>
    <m/>
    <m/>
    <n v="0"/>
    <m/>
    <m/>
    <n v="0"/>
    <m/>
  </r>
  <r>
    <s v="148 Walnut"/>
    <s v="CP12-0015"/>
    <m/>
    <s v="Design Permit and Tentative Subdivision Map for a 19 unit, multi-family condominium co-housing project consisting of a three story building above  basement parking in the Central Business/Flood Plain (CBD/FP)   zoning district. (Envronmental Determiantion: Categorical Exemption)   "/>
    <d v="2012-01-26T00:00:00"/>
    <d v="2012-07-24T00:00:00"/>
    <s v="B12-0449"/>
    <d v="2013-06-03T00:00:00"/>
    <d v="2024-07-16T00:00:00"/>
    <x v="2"/>
    <x v="2"/>
    <n v="19"/>
    <m/>
    <n v="19"/>
    <m/>
    <m/>
    <n v="0"/>
    <m/>
    <m/>
    <n v="0"/>
    <m/>
    <m/>
    <n v="0"/>
    <m/>
  </r>
  <r>
    <s v="912 Western"/>
    <s v="CP12-0054"/>
    <s v="Michael Ferry"/>
    <s v="Minor Land Division to create three lots from one lot in the R-1-10 zoning district. 912 has house already. 916 no permits. 918 has CP20-0150 and CP21-0110 approved for new house. B22-0607 is for 918."/>
    <d v="2012-04-05T00:00:00"/>
    <d v="2012-06-20T00:00:00"/>
    <s v="B22-0607"/>
    <m/>
    <m/>
    <x v="0"/>
    <x v="0"/>
    <n v="3"/>
    <m/>
    <n v="3"/>
    <m/>
    <m/>
    <n v="0"/>
    <m/>
    <m/>
    <n v="0"/>
    <m/>
    <m/>
    <n v="0"/>
    <m/>
  </r>
  <r>
    <s v="1301 Mission St"/>
    <s v="CP12-0016"/>
    <m/>
    <s v="Demolition Authorization to remove four homes,  Boundry Line Adjustment to combine seven lots into one lot; Design pemit to construct an 18,000 square foot medical office building in the CC zone district and a Special Use Permit to provide 13 parking spaces on an adjacent R-1-5 lot. (commercial building demolished size estimated from GIS)"/>
    <d v="2012-01-30T00:00:00"/>
    <d v="2012-06-07T00:00:00"/>
    <s v="B13-0025"/>
    <d v="2013-06-03T00:00:00"/>
    <d v="2014-05-20T00:00:00"/>
    <x v="2"/>
    <x v="6"/>
    <m/>
    <n v="4"/>
    <n v="-4"/>
    <m/>
    <n v="4487"/>
    <n v="-4487"/>
    <m/>
    <m/>
    <n v="0"/>
    <n v="18520"/>
    <m/>
    <n v="18520"/>
    <m/>
  </r>
  <r>
    <s v="805 Ocean"/>
    <s v="CP11-0069"/>
    <m/>
    <s v="Administrative Use Permit and Design Permit to expand existing service staton to include a fast food resturant in the CC zone district."/>
    <d v="2011-05-23T00:00:00"/>
    <d v="2012-05-16T00:00:00"/>
    <s v="B12-0195, B12-0196"/>
    <d v="2014-01-16T00:00:00"/>
    <d v="2016-05-20T00:00:00"/>
    <x v="2"/>
    <x v="14"/>
    <m/>
    <m/>
    <n v="0"/>
    <n v="2282"/>
    <m/>
    <n v="2282"/>
    <m/>
    <m/>
    <n v="0"/>
    <m/>
    <m/>
    <n v="0"/>
    <m/>
  </r>
  <r>
    <s v="727 Frederick"/>
    <s v="CP12-0011"/>
    <m/>
    <s v="Administrative Use and Design Permits to allow a two-story building with several use options, including entirely office, mixed-use (office/residential), or entirely residential with up to four apartment units on a property located in the PA zone district. (Environmental Determination: Categorical Exemption) (Building permit shows 3 apartments and 1 office space)"/>
    <d v="2012-01-17T00:00:00"/>
    <d v="2012-04-19T00:00:00"/>
    <s v="B12-0277"/>
    <d v="2012-11-14T00:00:00"/>
    <d v="2016-02-04T00:00:00"/>
    <x v="2"/>
    <x v="9"/>
    <n v="3"/>
    <m/>
    <n v="3"/>
    <m/>
    <m/>
    <n v="0"/>
    <m/>
    <m/>
    <n v="0"/>
    <n v="672"/>
    <m/>
    <n v="672"/>
    <m/>
  </r>
  <r>
    <s v="350 Ocean"/>
    <s v="CP11-0005"/>
    <m/>
    <s v="Demolition Authorization Permit, Planned Development Permit, Design Permit, and Tentative Map to construct a four-story, mixed-use development with 58 residential apartments and 5,269 square feet of commercial space on a 1.44-acre site in the RM/FP-O zone district. Tree Removal Permit to allow the removal of 14 Heritage Trees. Existing buildings to be demolished: 2 SFD and 5 multi-family dwellings with a combined 20 units for a total of 22 units to be demolished. (6,300 square feet new commercial, 63 new apartments)"/>
    <d v="2011-01-05T00:00:00"/>
    <d v="2012-04-10T00:00:00"/>
    <s v="B19-0040"/>
    <d v="2019-04-22T00:00:00"/>
    <d v="2022-02-16T00:00:00"/>
    <x v="2"/>
    <x v="14"/>
    <n v="63"/>
    <n v="22"/>
    <n v="41"/>
    <n v="6300"/>
    <m/>
    <n v="6300"/>
    <m/>
    <m/>
    <n v="0"/>
    <m/>
    <m/>
    <n v="0"/>
    <m/>
  </r>
  <r>
    <s v="1250 River"/>
    <s v="CP11-0142"/>
    <m/>
    <s v="Design Permit and Watercourse Variance to construct a jtwo-story duplex on an RL zoned lot."/>
    <d v="2011-10-03T00:00:00"/>
    <d v="2011-11-28T00:00:00"/>
    <s v="b12-0069"/>
    <d v="2012-10-04T00:00:00"/>
    <d v="2014-02-14T00:00:00"/>
    <x v="2"/>
    <x v="10"/>
    <n v="2"/>
    <m/>
    <n v="2"/>
    <m/>
    <m/>
    <n v="0"/>
    <m/>
    <m/>
    <n v="0"/>
    <m/>
    <m/>
    <n v="0"/>
    <m/>
  </r>
  <r>
    <s v="505 Trevethan"/>
    <s v="CP11-0099"/>
    <m/>
    <s v="Minor Land Division to create two parcels from one 11,359 square foot lot in the R-1-5 zone district.  (Environmental Determination: Categorical Exemption)"/>
    <d v="2011-07-12T00:00:00"/>
    <d v="2011-10-19T00:00:00"/>
    <s v="B13-0065"/>
    <d v="2013-07-30T00:00:00"/>
    <d v="2015-12-02T00:00:00"/>
    <x v="2"/>
    <x v="4"/>
    <n v="1"/>
    <m/>
    <n v="1"/>
    <m/>
    <m/>
    <n v="0"/>
    <m/>
    <m/>
    <n v="0"/>
    <m/>
    <m/>
    <n v="0"/>
    <m/>
  </r>
  <r>
    <s v="1547 Pacific"/>
    <s v="CP10-0170"/>
    <m/>
    <s v="79 residential units and 5,750 square feet commercial"/>
    <d v="2010-11-18T00:00:00"/>
    <d v="2011-10-11T00:00:00"/>
    <s v="B16-0589"/>
    <d v="2017-11-07T00:00:00"/>
    <d v="2020-08-03T00:00:00"/>
    <x v="2"/>
    <x v="2"/>
    <n v="79"/>
    <m/>
    <n v="79"/>
    <n v="5750"/>
    <m/>
    <n v="5750"/>
    <m/>
    <m/>
    <n v="0"/>
    <m/>
    <m/>
    <n v="0"/>
    <m/>
  </r>
  <r>
    <s v="111 Frederick"/>
    <s v="CP11-0120"/>
    <m/>
    <s v="Design permit to establish a duplex from an existing SFD to include a new garage, reconfigured roof, deck repair and new decks on an existing SFD consisting of 6156 sf including lower and upper floors and garages and without decks. "/>
    <d v="2011-08-17T00:00:00"/>
    <d v="2011-09-13T00:00:00"/>
    <s v="B11-0405"/>
    <d v="2012-04-23T00:00:00"/>
    <d v="2013-07-17T00:00:00"/>
    <x v="2"/>
    <x v="9"/>
    <n v="1"/>
    <m/>
    <n v="1"/>
    <m/>
    <m/>
    <n v="0"/>
    <m/>
    <m/>
    <n v="0"/>
    <m/>
    <m/>
    <n v="0"/>
    <m/>
  </r>
  <r>
    <s v="138 Hagemann"/>
    <s v="CP11-0050"/>
    <m/>
    <s v="Minor Land Division to create two lots (flag lot) from a single parcel of 11,897 square feet with an existing single-family dwelling to remain on one lot in the R-1-5 (Single-Family Residence) and CZ-O (Coastal Zone Overlay) (Environmental Determination: Categorical Exemption)"/>
    <d v="2011-04-14T00:00:00"/>
    <d v="2011-06-15T00:00:00"/>
    <s v="B12-0062"/>
    <d v="2012-04-26T00:00:00"/>
    <d v="2013-12-18T00:00:00"/>
    <x v="2"/>
    <x v="9"/>
    <n v="1"/>
    <m/>
    <n v="1"/>
    <m/>
    <m/>
    <n v="0"/>
    <m/>
    <m/>
    <n v="0"/>
    <m/>
    <m/>
    <n v="0"/>
    <m/>
  </r>
  <r>
    <s v="5 Isbel"/>
    <s v="CP10-0120"/>
    <m/>
    <s v="Demolition Authorization and a Major Modification to Application No. 04-270; an  approved Planned Development that included modified site area standards, lot standards, Design Permit, Road Abandonment, Heritage Tree removal permit and a Tentative Subdivision Map to be reduced from 40 units to 32 units at the corner of Market and Isbel in the R-1-5 zone district. (Environmental Determination: EIR Addendum) Homes are on Fieldcrest Ln and Meadowview Ln. Total 31 lots developed and one ended up being converted to common undeveloped space."/>
    <d v="2010-07-13T00:00:00"/>
    <d v="2011-03-08T00:00:00"/>
    <s v="B11-0062-74, B11-0076-89, B11-0091-2"/>
    <d v="2011-03-04T00:00:00"/>
    <d v="2013-11-18T00:00:00"/>
    <x v="2"/>
    <x v="4"/>
    <n v="31"/>
    <n v="1"/>
    <n v="30"/>
    <m/>
    <m/>
    <n v="0"/>
    <m/>
    <m/>
    <n v="0"/>
    <m/>
    <m/>
    <n v="0"/>
    <m/>
  </r>
  <r>
    <s v="110 Lindberg"/>
    <s v="CP10-0172"/>
    <m/>
    <s v="Design Permit, Special Use Permit and Density Bonus for 21 unit, affordable rental development in the CC zone district."/>
    <d v="2010-11-22T00:00:00"/>
    <d v="2011-03-03T00:00:00"/>
    <s v="B13-0393"/>
    <d v="2013-12-05T00:00:00"/>
    <d v="2015-02-27T00:00:00"/>
    <x v="2"/>
    <x v="7"/>
    <n v="21"/>
    <m/>
    <n v="21"/>
    <m/>
    <m/>
    <n v="0"/>
    <m/>
    <m/>
    <n v="0"/>
    <m/>
    <m/>
    <n v="0"/>
    <m/>
  </r>
  <r>
    <s v="728 Western"/>
    <s v="09-063"/>
    <m/>
    <s v="DEMO AUTH, MLD, DP AND PD TO CREATE 4 LOTS IN THE R-1-10 ZONE DISTRICT. ED/CE (100-400 Schiller Place)"/>
    <d v="2008-04-27T00:00:00"/>
    <d v="2010-09-16T00:00:00"/>
    <s v="B13-0499, B13-0485, B13-0125, B13-0529"/>
    <d v="2013-01-22T00:00:00"/>
    <d v="2015-09-23T00:00:00"/>
    <x v="2"/>
    <x v="0"/>
    <n v="4"/>
    <n v="1"/>
    <n v="3"/>
    <m/>
    <m/>
    <n v="0"/>
    <m/>
    <m/>
    <n v="0"/>
    <m/>
    <m/>
    <n v="0"/>
    <m/>
  </r>
  <r>
    <s v="1225 Shaffer Rd"/>
    <s v="CP10-0001"/>
    <m/>
    <s v="Design and Coastal Permits to construct a 35,130 square foot 52-unit storage facility with an office  in the IG/CZ-O/SP-O/MS-O zone district (Environmental Review: Negative Declaration/Initial Study)."/>
    <d v="2010-01-04T00:00:00"/>
    <d v="2010-07-07T00:00:00"/>
    <s v="B11-0283"/>
    <d v="2001-10-17T00:00:00"/>
    <d v="2016-02-12T00:00:00"/>
    <x v="2"/>
    <x v="3"/>
    <m/>
    <m/>
    <n v="0"/>
    <m/>
    <m/>
    <n v="0"/>
    <n v="35480"/>
    <m/>
    <n v="35480"/>
    <m/>
    <m/>
    <n v="0"/>
    <m/>
  </r>
  <r>
    <s v="335 Linden"/>
    <s v="CP09-0021"/>
    <m/>
    <s v="Minor Subdivision to create two lots from one lot in the R-1-5 zone district."/>
    <d v="2009-09-16T00:00:00"/>
    <d v="2009-12-16T00:00:00"/>
    <s v="B12-0297"/>
    <d v="2012-10-23T00:00:00"/>
    <d v="2013-05-23T00:00:00"/>
    <x v="2"/>
    <x v="4"/>
    <n v="1"/>
    <m/>
    <n v="1"/>
    <m/>
    <m/>
    <n v="0"/>
    <m/>
    <m/>
    <n v="0"/>
    <m/>
    <m/>
    <n v="0"/>
    <m/>
  </r>
  <r>
    <s v="325 John"/>
    <s v="CP09-0017"/>
    <m/>
    <s v="Demolition Authorization, Minor Land Division and Coastal Permit to demolish a single-family dwelling and a detached garage,  split 1 lot into 2 lots, and remove one heritage trees within the Coastal (Butterfly) Zone on a 13,354.9 square foot lot. "/>
    <d v="2009-09-02T00:00:00"/>
    <d v="2009-11-04T00:00:00"/>
    <s v="B15-0056, B10-0328"/>
    <d v="2010-12-15T00:00:00"/>
    <d v="2016-06-17T00:00:00"/>
    <x v="2"/>
    <x v="8"/>
    <n v="2"/>
    <n v="1"/>
    <n v="1"/>
    <m/>
    <m/>
    <n v="0"/>
    <m/>
    <m/>
    <n v="0"/>
    <m/>
    <m/>
    <n v="0"/>
    <m/>
  </r>
  <r>
    <s v="514 Frederick St"/>
    <s v="09-035"/>
    <m/>
    <s v="dp/sub/lla and cp and demo to remove heritage tree, existing house and construct 4 townhomes on an RL zone district. ed/ce"/>
    <d v="2009-03-12T00:00:00"/>
    <d v="2009-09-02T00:00:00"/>
    <s v="B16-0006 etc"/>
    <d v="2016-08-05T00:00:00"/>
    <d v="2018-08-28T00:00:00"/>
    <x v="2"/>
    <x v="9"/>
    <n v="7"/>
    <m/>
    <n v="7"/>
    <m/>
    <m/>
    <n v="0"/>
    <m/>
    <m/>
    <n v="0"/>
    <m/>
    <m/>
    <n v="0"/>
    <m/>
  </r>
  <r>
    <s v="1266 Soquel"/>
    <s v="CP09-0067"/>
    <m/>
    <s v="Design Permit to remodel an existing commercial building and add 5,690 square foot mezanine in the CC/RM zone district. (Categorical Exemption)"/>
    <d v="2009-12-09T00:00:00"/>
    <d v="2009-03-09T00:00:00"/>
    <s v="B10-0034"/>
    <d v="2010-06-08T00:00:00"/>
    <d v="2011-02-14T00:00:00"/>
    <x v="2"/>
    <x v="1"/>
    <m/>
    <m/>
    <n v="0"/>
    <n v="5690"/>
    <m/>
    <n v="5690"/>
    <m/>
    <m/>
    <n v="0"/>
    <m/>
    <m/>
    <n v="0"/>
    <m/>
  </r>
  <r>
    <s v="44 Front"/>
    <s v="08-001"/>
    <m/>
    <s v="mld/aup/dp/cp/v to setbacks and to lot width and to lot size to construct a three-story mixed use condominium building with two residential condominium units on the second and third floors and one commercial condominium on the ground floor in the RTC zone district. ed/ce"/>
    <d v="2007-01-09T00:00:00"/>
    <d v="2008-10-15T00:00:00"/>
    <s v="B13-0059"/>
    <d v="2013-04-29T00:00:00"/>
    <d v="2014-10-02T00:00:00"/>
    <x v="2"/>
    <x v="12"/>
    <n v="2"/>
    <m/>
    <n v="2"/>
    <n v="406"/>
    <m/>
    <n v="406"/>
    <m/>
    <m/>
    <n v="0"/>
    <m/>
    <m/>
    <n v="0"/>
    <m/>
  </r>
  <r>
    <s v="313 Riverside"/>
    <s v="07-050.0"/>
    <m/>
    <s v="dp/cp/rda/aup/pd/lla to demo 3 hotels (peter pan, super 8 and big 6 motels with 64 rooms and two manager's units and one house, and construct a new 150 room hotel with rest bar, meeting facilities and underground parking in the rtc/czo/spo/fp zone district. ed/ce"/>
    <d v="2007-03-22T00:00:00"/>
    <d v="2008-09-09T00:00:00"/>
    <s v="B15-0057"/>
    <d v="2016-07-14T00:00:00"/>
    <d v="2023-02-15T00:00:00"/>
    <x v="2"/>
    <x v="12"/>
    <m/>
    <m/>
    <n v="0"/>
    <m/>
    <m/>
    <n v="0"/>
    <m/>
    <m/>
    <n v="0"/>
    <m/>
    <m/>
    <n v="0"/>
    <n v="87"/>
  </r>
  <r>
    <s v="555 Meder"/>
    <s v="08-041"/>
    <s v="Nancy Concepcion"/>
    <s v="cp/mld to create three parcels and ba to reconfigure apn 002-312-08 and apn 002-312-11 and apn 003-312-11 and apn 002-312-12 to result in a total of six parcels in the RS1A/CZO zone district. minor mod to planned development permit 97-270 (537 meder st) ed/ce (new undeveloped lots were 615, 625, 635 Meder St). B11-0168 developed 635. "/>
    <d v="2008-03-17T00:00:00"/>
    <d v="2008-06-18T00:00:00"/>
    <s v="B11-0168"/>
    <d v="2011-06-20T00:00:00"/>
    <d v="2013-04-05T00:00:00"/>
    <x v="2"/>
    <x v="0"/>
    <n v="3"/>
    <m/>
    <n v="3"/>
    <m/>
    <m/>
    <n v="0"/>
    <m/>
    <m/>
    <n v="0"/>
    <m/>
    <m/>
    <n v="0"/>
    <m/>
  </r>
  <r>
    <s v="605 Pacific"/>
    <s v="07-058"/>
    <m/>
    <s v="tm/dp to construct a 3 story mixed use building w/9 units consisting of 8 small ownership residential units and one first floor commercial unit on a vacant lot in the CBD(E) zone district. ed/ce"/>
    <d v="2007-03-29T00:00:00"/>
    <d v="2008-03-25T00:00:00"/>
    <s v="B090010"/>
    <d v="2009-10-20T00:00:00"/>
    <d v="2011-05-02T00:00:00"/>
    <x v="2"/>
    <x v="2"/>
    <n v="8"/>
    <m/>
    <n v="8"/>
    <n v="342"/>
    <m/>
    <n v="342"/>
    <m/>
    <m/>
    <n v="0"/>
    <m/>
    <m/>
    <n v="0"/>
    <m/>
  </r>
  <r>
    <s v="35 Pacific"/>
    <s v="07-213"/>
    <m/>
    <s v="sup/cp/dp/sp for 11,627 sf monterey bay national marine sanctuary visitor center building and educational use, and variance to parking regs in the PF/CZ/SPO/FP ZONE DISTRICT. ED/CE"/>
    <d v="2007-12-08T00:00:00"/>
    <d v="2008-03-05T00:00:00"/>
    <s v="B071396"/>
    <d v="2011-01-03T00:00:00"/>
    <d v="2012-07-20T00:00:00"/>
    <x v="2"/>
    <x v="12"/>
    <m/>
    <m/>
    <n v="0"/>
    <n v="11627"/>
    <m/>
    <n v="11627"/>
    <m/>
    <m/>
    <n v="0"/>
    <m/>
    <m/>
    <n v="0"/>
    <m/>
  </r>
  <r>
    <s v="201 West Cliff"/>
    <s v="07-206"/>
    <m/>
    <s v="Minor modification to Applcation No. 03-134;  Special Use, Design and Coastal Permits to demolish a 1,423 square foot single-story, five-room wing of an existing motel and to replace with a 3,471 square foot, two story seven-room motel wing in the same location."/>
    <d v="2007-12-18T00:00:00"/>
    <d v="2008-02-07T00:00:00"/>
    <s v="B080865"/>
    <d v="2008-12-12T00:00:00"/>
    <d v="2009-05-19T00:00:00"/>
    <x v="2"/>
    <x v="8"/>
    <m/>
    <m/>
    <n v="0"/>
    <n v="3471"/>
    <n v="1423"/>
    <n v="2048"/>
    <m/>
    <m/>
    <n v="0"/>
    <m/>
    <m/>
    <n v="0"/>
    <m/>
  </r>
  <r>
    <s v="2111 Mission"/>
    <s v="05-073"/>
    <m/>
    <s v="DEMO EXT GROCERY STORE AND portion of contig. ret. bldg.cnst.new grocery store/retail bldg./outdoor seating areas/signage in CC/IG ZD. variance increase build to req/aup low-risk alcohol outlet."/>
    <d v="2005-03-23T00:00:00"/>
    <d v="2007-07-05T00:00:00"/>
    <s v="B090475, B080496"/>
    <d v="2008-11-20T00:00:00"/>
    <d v="2011-05-30T00:00:00"/>
    <x v="2"/>
    <x v="6"/>
    <m/>
    <m/>
    <n v="0"/>
    <n v="69142"/>
    <n v="41853"/>
    <n v="27289"/>
    <m/>
    <m/>
    <n v="0"/>
    <m/>
    <m/>
    <n v="0"/>
    <m/>
  </r>
  <r>
    <s v="627 Seabright"/>
    <s v="06-061"/>
    <m/>
    <s v="dap/dp/cp and watercourse dev permits and a TSM to demo 2 houses/dev 6 condo units on lot in the rl/czo zone dist. req heritage tree rmvl permit of 3 heritage trees."/>
    <d v="2006-03-28T00:00:00"/>
    <d v="2007-04-10T00:00:00"/>
    <s v="B080164"/>
    <d v="2010-12-16T00:00:00"/>
    <d v="2012-10-17T00:00:00"/>
    <x v="2"/>
    <x v="9"/>
    <n v="6"/>
    <n v="2"/>
    <n v="4"/>
    <m/>
    <m/>
    <n v="0"/>
    <m/>
    <m/>
    <n v="0"/>
    <m/>
    <m/>
    <n v="0"/>
    <m/>
  </r>
  <r>
    <s v="1111 Ocean"/>
    <s v="06-202"/>
    <m/>
    <s v="aup/dp to cnstrct 9,101sf 3stry building w/detail use on the 1st and 9 residential units on the upper floors. TM to create 10 condos in the C-C zone district.  Variance to standard open space requirements. ed/ce. Project number under 1109 Ocean."/>
    <d v="2006-10-20T00:00:00"/>
    <d v="2007-03-15T00:00:00"/>
    <s v="B12-0114"/>
    <d v="2012-09-25T00:00:00"/>
    <d v="2015-03-17T00:00:00"/>
    <x v="2"/>
    <x v="14"/>
    <n v="9"/>
    <m/>
    <n v="9"/>
    <n v="975"/>
    <m/>
    <n v="975"/>
    <m/>
    <m/>
    <n v="0"/>
    <m/>
    <m/>
    <n v="0"/>
    <m/>
  </r>
  <r>
    <s v="224 Laurel"/>
    <s v="06-195"/>
    <m/>
    <s v="subdivision and dp to construct a three floor condo proj with commercial first floor in the cbd/hd/fp zone district. ed/ce"/>
    <d v="2006-10-04T00:00:00"/>
    <d v="2007-02-15T00:00:00"/>
    <s v="B11-0398"/>
    <d v="2013-02-11T00:00:00"/>
    <d v="2014-03-31T00:00:00"/>
    <x v="2"/>
    <x v="2"/>
    <n v="16"/>
    <m/>
    <n v="16"/>
    <n v="1050"/>
    <m/>
    <n v="1050"/>
    <m/>
    <m/>
    <n v="0"/>
    <m/>
    <m/>
    <n v="0"/>
    <m/>
  </r>
  <r>
    <s v="250 Cardiff"/>
    <s v="06-069"/>
    <m/>
    <s v="Res PD w/ 16 townhomes &amp; 6 condos, fence over 6' w/in CN GP amd (NC to MDR) &amp; rezoning from (NC to MDR-med rise) ed/ce"/>
    <d v="2006-04-03T00:00:00"/>
    <d v="2006-12-07T00:00:00"/>
    <s v="B070597-604, B070763"/>
    <d v="2007-10-17T00:00:00"/>
    <d v="2008-11-25T00:00:00"/>
    <x v="2"/>
    <x v="0"/>
    <n v="22"/>
    <m/>
    <n v="22"/>
    <m/>
    <m/>
    <n v="0"/>
    <m/>
    <m/>
    <n v="0"/>
    <m/>
    <m/>
    <n v="0"/>
    <m/>
  </r>
  <r>
    <s v="170 Frederick"/>
    <s v="06-078"/>
    <m/>
    <s v="pd/cp/dp and tsm for a 9u res proj w/9det ownrshp units/3 adus, within the r-1-5/spo zd six of the lots are planned w/ 3 lots are planned with one-bdrm adu located abv gar all units attched garages excp for the proposed lot 9, has a detached garage. access via drvwy off of frederick. ed/ce"/>
    <d v="2006-04-13T00:00:00"/>
    <d v="2006-10-05T00:00:00"/>
    <s v="B090004, 5, 8, B12-0298, 9,B12-0170, etc"/>
    <m/>
    <d v="2014-02-15T00:00:00"/>
    <x v="2"/>
    <x v="9"/>
    <n v="9"/>
    <m/>
    <n v="9"/>
    <m/>
    <m/>
    <n v="0"/>
    <m/>
    <m/>
    <n v="0"/>
    <m/>
    <m/>
    <n v="0"/>
    <m/>
  </r>
  <r>
    <s v="211 Grant"/>
    <s v="06-114"/>
    <m/>
    <s v="DAP AND DP AND MS FOR FOUR UNIT CONO PROJECT IN THE RL ZONE DISTRICT ED/CE"/>
    <d v="2006-06-08T00:00:00"/>
    <d v="2006-09-06T00:00:00"/>
    <s v="B071120, B071223"/>
    <d v="2008-02-11T00:00:00"/>
    <d v="2009-05-04T00:00:00"/>
    <x v="2"/>
    <x v="4"/>
    <n v="4"/>
    <n v="2"/>
    <n v="2"/>
    <m/>
    <m/>
    <n v="0"/>
    <m/>
    <m/>
    <n v="0"/>
    <m/>
    <m/>
    <n v="0"/>
    <m/>
  </r>
  <r>
    <s v="114 South Rapetta "/>
    <s v="03-260"/>
    <m/>
    <s v="tpm to create 4 parcels 7,000 to 8300 sf ea from a 30,093sf parcel in the r-1-7 zone district. v to slope reg to regrade areas with slopes in excess of 30% and loc bldg. pads/drwys (created 100, 106, S rapetta rd and 91, 97 Misty Ct"/>
    <d v="2003-12-10T00:00:00"/>
    <d v="2006-07-20T00:00:00"/>
    <m/>
    <m/>
    <d v="2015-06-03T00:00:00"/>
    <x v="2"/>
    <x v="4"/>
    <n v="4"/>
    <m/>
    <n v="4"/>
    <m/>
    <m/>
    <n v="0"/>
    <m/>
    <m/>
    <n v="0"/>
    <m/>
    <m/>
    <n v="0"/>
    <m/>
  </r>
  <r>
    <s v="1410 Ocean"/>
    <s v="05-159"/>
    <m/>
    <s v="aup/dp to construct a three-story 100 unit hotel in the cc zone district. er/ce 13 heritage trees removed/replaced with large new trees."/>
    <d v="2005-06-27T00:00:00"/>
    <d v="2006-07-20T00:00:00"/>
    <s v="B071305"/>
    <d v="2008-04-16T00:00:00"/>
    <d v="2009-04-28T00:00:00"/>
    <x v="2"/>
    <x v="14"/>
    <m/>
    <m/>
    <n v="0"/>
    <n v="89179"/>
    <n v="12460"/>
    <n v="76719"/>
    <m/>
    <m/>
    <n v="0"/>
    <m/>
    <m/>
    <n v="0"/>
    <m/>
  </r>
  <r>
    <s v="1606 Soquel"/>
    <s v="05-276"/>
    <m/>
    <s v="ER/CE pd/dp/dap for mixed use project w/36 single-room occupancy res units in a three-story building a 748sf com/managers unit building, a 22 space parking lot seven res units demo"/>
    <d v="2005-12-09T00:00:00"/>
    <d v="2006-06-01T00:00:00"/>
    <s v="B070157"/>
    <d v="2007-10-15T00:00:00"/>
    <d v="2008-07-24T00:00:00"/>
    <x v="2"/>
    <x v="1"/>
    <n v="36"/>
    <n v="7"/>
    <n v="29"/>
    <n v="748"/>
    <m/>
    <n v="748"/>
    <m/>
    <m/>
    <n v="0"/>
    <m/>
    <m/>
    <n v="0"/>
    <m/>
  </r>
  <r>
    <s v="1804 Mission"/>
    <s v="05-241"/>
    <m/>
    <s v="BA TO RELOCATE A PROP LINE btwn 2 parcels hap to allow relocate of a single fam res on the hbs dp tent map to allow construction of a 3-stry bld containing one grnd flr com cono and cvrd prk w/18 res"/>
    <d v="2005-10-24T00:00:00"/>
    <d v="2006-05-31T00:00:00"/>
    <s v="B071391"/>
    <d v="2008-07-11T00:00:00"/>
    <d v="2009-10-26T00:00:00"/>
    <x v="2"/>
    <x v="6"/>
    <n v="18"/>
    <m/>
    <n v="18"/>
    <n v="1617"/>
    <m/>
    <n v="1617"/>
    <m/>
    <m/>
    <n v="0"/>
    <m/>
    <m/>
    <n v="0"/>
    <m/>
  </r>
  <r>
    <s v="119 Ortalon"/>
    <s v="05-163"/>
    <m/>
    <s v="TENTATIVE MAP TO CREATE (8) LOTS IN THE R-1-10 zone dist. DEMO AUTH PERMIT TO DEMO SINGLE FAMILY DWELLING. (10, 15 ,25, 30, 40, 45, 50, 65 Rocky Rd) (7 of 8 constructed, not 25 Rocky Rd). One lot still has not been developed, new dwellings showing as 7 instead of 8."/>
    <d v="2005-06-29T00:00:00"/>
    <d v="2006-04-25T00:00:00"/>
    <s v="B080688, B10-0385, B14-0280, B10-0303, B090323, B10-0239, B11-0265"/>
    <d v="2009-10-06T00:00:00"/>
    <d v="2015-12-30T00:00:00"/>
    <x v="2"/>
    <x v="0"/>
    <n v="7"/>
    <n v="1"/>
    <n v="6"/>
    <m/>
    <m/>
    <n v="0"/>
    <m/>
    <m/>
    <n v="0"/>
    <m/>
    <m/>
    <n v="0"/>
    <m/>
  </r>
  <r>
    <s v="108 Second"/>
    <s v="05-129"/>
    <m/>
    <s v="cp/dp/sup to construct a three story bldg. containing a first floor parking garage with 44 single room occupancy units above in the r-t-c zone dist. ed/ce"/>
    <d v="2005-06-01T00:00:00"/>
    <d v="2006-03-16T00:00:00"/>
    <s v="B060438"/>
    <d v="2007-08-01T00:00:00"/>
    <d v="2008-10-01T00:00:00"/>
    <x v="2"/>
    <x v="12"/>
    <n v="44"/>
    <m/>
    <n v="44"/>
    <m/>
    <m/>
    <n v="0"/>
    <m/>
    <m/>
    <n v="0"/>
    <m/>
    <m/>
    <n v="0"/>
    <m/>
  </r>
  <r>
    <s v="229 Encinal"/>
    <s v="05-226"/>
    <m/>
    <s v="dp to construct a new 5376 sf warehouse building on an ig zoned lot. ed/ce"/>
    <d v="2005-09-28T00:00:00"/>
    <d v="2006-02-28T00:00:00"/>
    <s v="B060926"/>
    <d v="2007-11-02T00:00:00"/>
    <d v="2008-10-23T00:00:00"/>
    <x v="2"/>
    <x v="10"/>
    <m/>
    <m/>
    <n v="0"/>
    <m/>
    <m/>
    <n v="0"/>
    <n v="5376"/>
    <m/>
    <n v="5376"/>
    <m/>
    <m/>
    <n v="0"/>
    <m/>
  </r>
  <r>
    <s v="517 Cedar"/>
    <s v="04-257"/>
    <m/>
    <s v="dp/aup to construct a three-story building containing 16 single room occupancy units and one apartment unit in two floors above a first-floor parking garage in the cbd zd."/>
    <d v="2004-12-06T00:00:00"/>
    <d v="2005-10-19T00:00:00"/>
    <s v="B070678"/>
    <d v="2010-02-02T00:00:00"/>
    <d v="2013-07-05T00:00:00"/>
    <x v="2"/>
    <x v="2"/>
    <n v="17"/>
    <m/>
    <n v="17"/>
    <m/>
    <m/>
    <n v="0"/>
    <m/>
    <m/>
    <n v="0"/>
    <m/>
    <m/>
    <n v="0"/>
    <m/>
  </r>
  <r>
    <s v="132 Clay"/>
    <s v="05-015"/>
    <m/>
    <s v="Demo to remove a triplex and three single family dwellings design permit and a subdivision to create (16) condominium air lots on one lot in the rm zone district. ed/ce"/>
    <d v="2005-01-24T00:00:00"/>
    <d v="2005-09-27T00:00:00"/>
    <s v="B060641"/>
    <d v="2007-04-30T00:00:00"/>
    <d v="2010-11-01T00:00:00"/>
    <x v="2"/>
    <x v="9"/>
    <n v="16"/>
    <n v="6"/>
    <n v="10"/>
    <m/>
    <m/>
    <n v="0"/>
    <m/>
    <m/>
    <n v="0"/>
    <m/>
    <m/>
    <n v="0"/>
    <m/>
  </r>
  <r>
    <s v="1514 Seabright"/>
    <s v="05-190"/>
    <m/>
    <s v="DP for new office bldg with residential unit on 2nd floor behind existing bldg on lot zoned PA (env rev: cat exempt). Permit was under 1512"/>
    <d v="2005-08-04T00:00:00"/>
    <d v="2005-09-20T00:00:00"/>
    <s v="B071373"/>
    <d v="2008-08-14T00:00:00"/>
    <s v="Not finaled"/>
    <x v="2"/>
    <x v="9"/>
    <n v="1"/>
    <m/>
    <n v="1"/>
    <m/>
    <m/>
    <n v="0"/>
    <m/>
    <m/>
    <n v="0"/>
    <n v="590"/>
    <m/>
    <n v="590"/>
    <m/>
  </r>
  <r>
    <s v="125 Kennan"/>
    <s v="04-0253"/>
    <m/>
    <s v="dap to demo (3) single-fam dwellings PD to allow reduced development standards, and a DP/TM to create 14 condo lots on a lot in the R-M zone district. er/ce"/>
    <d v="2004-11-19T00:00:00"/>
    <d v="2005-09-13T00:00:00"/>
    <s v="B070778"/>
    <d v="2008-02-14T00:00:00"/>
    <d v="2009-02-13T00:00:00"/>
    <x v="2"/>
    <x v="4"/>
    <n v="14"/>
    <n v="3"/>
    <n v="11"/>
    <m/>
    <m/>
    <n v="0"/>
    <m/>
    <m/>
    <n v="0"/>
    <m/>
    <m/>
    <n v="0"/>
    <m/>
  </r>
  <r>
    <s v="2027 N Pacific"/>
    <s v="04-134"/>
    <m/>
    <s v="(4) RES CNDO IN THE CBD ZD dp/v to construct a three-story mixed use building with commercial retail on the first floor and four two story residential condominiums located above (1) commercial condo"/>
    <d v="2004-06-03T00:00:00"/>
    <d v="2005-07-12T00:00:00"/>
    <s v="B050995"/>
    <d v="2006-06-08T00:00:00"/>
    <d v="2008-05-06T00:00:00"/>
    <x v="2"/>
    <x v="0"/>
    <n v="4"/>
    <m/>
    <n v="4"/>
    <n v="1600"/>
    <m/>
    <n v="1600"/>
    <m/>
    <m/>
    <n v="0"/>
    <m/>
    <m/>
    <n v="0"/>
    <m/>
  </r>
  <r>
    <s v="1030 River"/>
    <s v="04-261"/>
    <m/>
    <s v="Multi-family buildings at 1030-1040 River. 1040 River. zo/ma/pd/hd/a/dp/sup/s/cfp/ts for tannery arts center project"/>
    <d v="2004-12-22T00:00:00"/>
    <d v="2005-06-14T00:00:00"/>
    <s v="B070182, 3"/>
    <d v="2007-07-27T00:00:00"/>
    <d v="2009-02-23T00:00:00"/>
    <x v="2"/>
    <x v="10"/>
    <n v="100"/>
    <m/>
    <n v="100"/>
    <m/>
    <m/>
    <n v="0"/>
    <m/>
    <m/>
    <n v="0"/>
    <m/>
    <m/>
    <n v="0"/>
    <m/>
  </r>
  <r>
    <s v="1050 River"/>
    <s v="04-261"/>
    <m/>
    <s v="Digital media studio buildings at 1050-1060 River 1040 River. zo/ma/pd/hd/a/dp/sup/s/cfp/ts for tannery arts center project. "/>
    <d v="2004-12-22T00:00:00"/>
    <d v="2005-06-14T00:00:00"/>
    <s v="B090179"/>
    <d v="2010-07-01T00:00:00"/>
    <d v="2011-07-20T00:00:00"/>
    <x v="2"/>
    <x v="10"/>
    <m/>
    <m/>
    <n v="0"/>
    <n v="25730"/>
    <m/>
    <n v="25730"/>
    <m/>
    <n v="25730"/>
    <n v="-25730"/>
    <m/>
    <m/>
    <n v="0"/>
    <m/>
  </r>
  <r>
    <s v="1070 River"/>
    <s v="04-261"/>
    <m/>
    <s v="Historic Kron house converted to office use. zo/ma/pd/hd/a/dp/sup/s/cfp/ts for tannery arts center project. Zoning permit under 1040 River, building permit under 1040 River CMN"/>
    <d v="2004-12-22T00:00:00"/>
    <d v="2005-06-14T00:00:00"/>
    <s v="B11-0317"/>
    <d v="2012-01-18T00:00:00"/>
    <d v="2013-03-20T00:00:00"/>
    <x v="2"/>
    <x v="10"/>
    <m/>
    <n v="1"/>
    <n v="-1"/>
    <m/>
    <m/>
    <n v="0"/>
    <m/>
    <m/>
    <n v="0"/>
    <n v="4320"/>
    <m/>
    <n v="4320"/>
    <m/>
  </r>
  <r>
    <s v="125 River"/>
    <s v="03-097"/>
    <m/>
    <s v="DP, AUP, &amp; Tentative Map to construct a 3 to 4 story bldg. containi 70 condo units, retail space, and an underground parking garage, &amp; a request to annex into parking district#1 also at 2050 N. Pacific"/>
    <d v="2003-05-01T00:00:00"/>
    <d v="2003-12-09T00:00:00"/>
    <s v="B060871"/>
    <d v="2007-06-26T00:00:00"/>
    <d v="2008-07-15T00:00:00"/>
    <x v="2"/>
    <x v="7"/>
    <n v="70"/>
    <m/>
    <n v="70"/>
    <n v="5222"/>
    <m/>
    <n v="5222"/>
    <m/>
    <m/>
    <n v="0"/>
    <m/>
    <m/>
    <n v="0"/>
    <m/>
  </r>
  <r>
    <s v="101 Felix"/>
    <s v="CP19-0176"/>
    <s v="Ryan Bane"/>
    <s v="General Plan Amendment/Local Coastal Plan Amendment to change a land use designation from LM (Low-Medium Density Residential 10.1-20 DU/Acre) to M (Medium Density Residential 20.1-30 DU/Acre) and rezoning from RL (Multiple Residence - Low Density) to RM (Multiple Residence - Medium Density);  Design Permit, Coastal Permit, and Density Bonus request to add 100 new apartment units to an existing 240 unit apartment complex (Cypress Point) located in the RL (Multiple Residence Low Density) zone district."/>
    <d v="2019-11-18T00:00:00"/>
    <m/>
    <m/>
    <m/>
    <m/>
    <x v="4"/>
    <x v="8"/>
    <n v="100"/>
    <m/>
    <n v="100"/>
    <m/>
    <m/>
    <n v="0"/>
    <m/>
    <m/>
    <n v="0"/>
    <m/>
    <m/>
    <n v="0"/>
    <m/>
  </r>
  <r>
    <s v="1020 River"/>
    <s v="CP21-0080"/>
    <s v="Ryan Bane"/>
    <s v="Historic Alteration Permit and Minor Modification to permit 04-261 for a new 5,360 square foot dance studio building at the Tannery Arts Center in the IG/PER / FP-O (General IndustrialPerformance Overlay Zone / Flood Plain Overlay) zone district."/>
    <d v="2021-05-24T00:00:00"/>
    <m/>
    <m/>
    <m/>
    <m/>
    <x v="4"/>
    <x v="10"/>
    <m/>
    <m/>
    <n v="0"/>
    <n v="5360"/>
    <m/>
    <n v="5360"/>
    <m/>
    <m/>
    <n v="0"/>
    <m/>
    <m/>
    <n v="0"/>
    <m/>
  </r>
  <r>
    <s v="1130 Mission"/>
    <s v="CP23-0103"/>
    <s v="Ryan Bane"/>
    <s v="Nonresidential Demolition Authorization Permit to demolish two commercial buildings, Boundary Adjustment to combine two parcels, and a  Design Permit and Special Use Permit to construct a five-story mixed-use building consisting of 2,627 square feet of ground floor commercial space and 59 single room occupancy (SRO) residential units above. The project also includes a request for density bonus waivers to exceed building height, setbacks, and FAR, as well as proposes to utilize AB2097 to reduce on-site parking. The parcels are both located in the MU-M (Mixed-Use Medium Density) zone district and the Mission Street Overlay Zone."/>
    <d v="2023-06-07T00:00:00"/>
    <m/>
    <m/>
    <m/>
    <m/>
    <x v="4"/>
    <x v="6"/>
    <n v="59"/>
    <m/>
    <n v="59"/>
    <n v="2627"/>
    <n v="1950"/>
    <n v="677"/>
    <m/>
    <m/>
    <n v="0"/>
    <m/>
    <m/>
    <n v="0"/>
    <m/>
  </r>
  <r>
    <s v="118 Marine Parade"/>
    <s v="CP23-0156"/>
    <m/>
    <s v="Demolish two existing residences and construct four new residences "/>
    <d v="2023-12-13T00:00:00"/>
    <m/>
    <m/>
    <m/>
    <m/>
    <x v="4"/>
    <x v="15"/>
    <n v="4"/>
    <n v="2"/>
    <n v="2"/>
    <m/>
    <m/>
    <n v="0"/>
    <m/>
    <m/>
    <n v="0"/>
    <m/>
    <m/>
    <n v="0"/>
    <m/>
  </r>
  <r>
    <s v="119 Coral Street"/>
    <s v="CP23-0157"/>
    <m/>
    <s v="Minor Modification to CP20-0047 to extend the life of the permit for an approved project involving a Residential Demolition Authorization Permit to demolish six transitional housing units and Design and Special Use Permits to construct 120 studio units to be used as permanent supportive housing and one manager's unit with a ground floor recuperative care center, behavioral health clinic, and a residential lobby with shared residential space and service provision space in the CC (Community Commercial) Zone District."/>
    <d v="2023-10-30T00:00:00"/>
    <m/>
    <m/>
    <m/>
    <m/>
    <x v="4"/>
    <x v="16"/>
    <n v="120"/>
    <n v="6"/>
    <n v="114"/>
    <m/>
    <m/>
    <n v="0"/>
    <m/>
    <m/>
    <n v="0"/>
    <m/>
    <m/>
    <n v="0"/>
    <m/>
  </r>
  <r>
    <s v="1205 East Cliff"/>
    <s v="CP23-0149"/>
    <m/>
    <s v="Residential Demolition/Conversion Authorization Permit, Design Permit, Coastal Permit, and Administrative Use Permit to demolish an existing house and cosntruct a 1,910 sq. ft. single-family residence with 240 sq. ft. detached art studio, including variations to parking space requirements, on a substandard lot located in the R-1-5/CZ-O/SP-O (Single-Family Residence/Coastal Zone Overlay/Shoreline Protection Overlay) zone district (Environmental determination: categorical exemption)."/>
    <d v="2023-10-18T00:00:00"/>
    <m/>
    <m/>
    <m/>
    <m/>
    <x v="4"/>
    <x v="17"/>
    <n v="1"/>
    <n v="1"/>
    <n v="0"/>
    <m/>
    <m/>
    <n v="0"/>
    <m/>
    <m/>
    <n v="0"/>
    <m/>
    <m/>
    <n v="0"/>
    <m/>
  </r>
  <r>
    <s v="1206 Fair"/>
    <s v="CP23-0127"/>
    <s v="Timothy Maier"/>
    <s v="Design Permit for placement of an approximately 520 sq. ft. accessory structure on property located in the IG/PER-2 (General Industrial/Performance) zone district (Environmental determination: categorical exemption).  (Code Compliance Case CE22-0195)"/>
    <d v="2023-08-16T00:00:00"/>
    <m/>
    <m/>
    <m/>
    <m/>
    <x v="4"/>
    <x v="3"/>
    <m/>
    <m/>
    <n v="0"/>
    <m/>
    <m/>
    <n v="0"/>
    <n v="520"/>
    <m/>
    <n v="520"/>
    <m/>
    <m/>
    <n v="0"/>
    <m/>
  </r>
  <r>
    <s v="1206 Fair"/>
    <s v="CP23-0072"/>
    <s v="Timothy Maier"/>
    <s v="Design Permit for placement of shipping containers on a property located in the IG/PER-2 (General Industrial/Performance) zone district (Environmental determination: categorical exemption).  (Code Compliance Case CE22-0195)"/>
    <d v="2023-07-07T00:00:00"/>
    <m/>
    <m/>
    <m/>
    <m/>
    <x v="4"/>
    <x v="3"/>
    <m/>
    <m/>
    <n v="0"/>
    <m/>
    <m/>
    <n v="0"/>
    <n v="2560"/>
    <m/>
    <n v="2560"/>
    <m/>
    <m/>
    <n v="0"/>
    <m/>
  </r>
  <r>
    <s v="125 Beach Street"/>
    <s v="CP23-0180"/>
    <m/>
    <s v="Pre-Application for renovation of an existing hotel including a demolition/renovation of an existing building to provide an updated lobby and facade improvements to guestroom buildings along Beach Street, and site work to relocate the pool and alter the parking area"/>
    <d v="2023-11-27T00:00:00"/>
    <m/>
    <m/>
    <m/>
    <m/>
    <x v="4"/>
    <x v="18"/>
    <m/>
    <m/>
    <n v="0"/>
    <m/>
    <m/>
    <n v="0"/>
    <m/>
    <m/>
    <n v="0"/>
    <m/>
    <m/>
    <n v="0"/>
    <m/>
  </r>
  <r>
    <s v="1311 Bay Street"/>
    <s v="CP23-0155"/>
    <m/>
    <s v="Demolish the existing residence and construct three townhouses "/>
    <d v="2023-12-05T00:00:00"/>
    <m/>
    <m/>
    <m/>
    <m/>
    <x v="4"/>
    <x v="19"/>
    <n v="3"/>
    <n v="1"/>
    <n v="2"/>
    <m/>
    <m/>
    <n v="0"/>
    <m/>
    <m/>
    <n v="0"/>
    <m/>
    <m/>
    <n v="0"/>
    <m/>
  </r>
  <r>
    <s v="1315 Bay Street"/>
    <s v="CP23-0048"/>
    <m/>
    <s v="Tentative Subdivision Map, RDAP, DP for 3 New Townhouses"/>
    <d v="2023-11-27T00:00:00"/>
    <m/>
    <m/>
    <m/>
    <m/>
    <x v="4"/>
    <x v="6"/>
    <n v="3"/>
    <n v="1"/>
    <n v="2"/>
    <m/>
    <m/>
    <n v="0"/>
    <m/>
    <m/>
    <n v="0"/>
    <m/>
    <m/>
    <n v="0"/>
    <m/>
  </r>
  <r>
    <s v="135 Gharkey"/>
    <s v="CP21-0071"/>
    <s v="Ryan Bane"/>
    <s v="Historic Alteration Permit with Historic Variation, Minor Land Division, and Coastal Permit to to split a lot with an existing dwelling single family residence listed in the Historic Building Survey into two new lots on a property located in the R-1-5 (Single Family Residence) zone district"/>
    <d v="2021-05-24T00:00:00"/>
    <m/>
    <m/>
    <m/>
    <m/>
    <x v="4"/>
    <x v="8"/>
    <n v="1"/>
    <m/>
    <n v="1"/>
    <m/>
    <m/>
    <n v="0"/>
    <m/>
    <m/>
    <n v="0"/>
    <m/>
    <m/>
    <n v="0"/>
    <m/>
  </r>
  <r>
    <s v="136 River Street"/>
    <s v="CP23-0150"/>
    <s v="Brittany Whitehill"/>
    <s v="Lot Line Adjustment, Design Permit, Non-Residential Demolition Authorization Permit, and Density Bonus Request to combine two contiguous lots into one on a 0.25-acre site and construct a six-story, 51-unit, 100% affordable apartment complex with one commerical/retail tenant space  in the C-C (Community Commercial) zone district."/>
    <d v="2023-10-04T00:00:00"/>
    <d v="2024-01-24T00:00:00"/>
    <m/>
    <m/>
    <m/>
    <x v="0"/>
    <x v="7"/>
    <n v="51"/>
    <n v="0"/>
    <n v="51"/>
    <n v="1970"/>
    <n v="5780"/>
    <n v="-3810"/>
    <m/>
    <m/>
    <n v="0"/>
    <m/>
    <m/>
    <n v="0"/>
    <m/>
  </r>
  <r>
    <s v="137 Pryce"/>
    <s v="CP19-0187"/>
    <s v="Ryan Bane"/>
    <s v="Design Permit to replace existing garage with new two-car garage and new three-story structure with three apartments including a studio and two one- bedroom units on a lot in the RM (Multiple Residence - Medium Density) Zone District."/>
    <d v="2019-12-12T00:00:00"/>
    <m/>
    <m/>
    <m/>
    <m/>
    <x v="4"/>
    <x v="4"/>
    <n v="3"/>
    <m/>
    <n v="3"/>
    <m/>
    <m/>
    <n v="0"/>
    <m/>
    <m/>
    <n v="0"/>
    <m/>
    <m/>
    <n v="0"/>
    <m/>
  </r>
  <r>
    <s v="162 Hagemann"/>
    <s v="CP23-0046"/>
    <s v="Timothy Maier"/>
    <s v="Tentative Subdivision Map, Design Permit, Coastal Permit, Residential Demolition Authorization Permit, Heritage Tree Removal Permit, and Density Bonus Request to combine 3 parcels and construct 7 townhouses on property located in the R-1-5/CZ-O (Single Family Residence/Coastal Zone Overlay) zone district."/>
    <d v="2023-06-07T00:00:00"/>
    <m/>
    <m/>
    <m/>
    <m/>
    <x v="4"/>
    <x v="9"/>
    <n v="7"/>
    <n v="1"/>
    <n v="6"/>
    <m/>
    <m/>
    <n v="0"/>
    <m/>
    <m/>
    <n v="0"/>
    <m/>
    <m/>
    <n v="0"/>
    <m/>
  </r>
  <r>
    <s v="2035 N Pacific"/>
    <s v="CP19-0122"/>
    <s v="Brittany Whitehill"/>
    <s v="Design Permit and Slope Variance to demolish an existing 3,696 square foot office building and construct a mixed-use building that includes 3,777 square feet of ground floor office space and 26 units above within 10 feet of a 30 percent slope, and a Variance to sidewalk width in the CBD (Central Business District) zone district. This project involves removal of one Heritage tree. (Environmental Determination: Mitigated Negative Declaration)"/>
    <d v="2019-07-24T00:00:00"/>
    <m/>
    <m/>
    <m/>
    <m/>
    <x v="4"/>
    <x v="2"/>
    <n v="26"/>
    <m/>
    <n v="26"/>
    <m/>
    <m/>
    <n v="0"/>
    <m/>
    <m/>
    <n v="0"/>
    <n v="3777"/>
    <n v="3696"/>
    <n v="81"/>
    <m/>
  </r>
  <r>
    <s v="214 Plymouth"/>
    <m/>
    <m/>
    <s v="Lot split and construction of a duplex on each new lot."/>
    <m/>
    <m/>
    <m/>
    <m/>
    <d v="2020-11-12T00:00:00"/>
    <x v="2"/>
    <x v="14"/>
    <n v="4"/>
    <m/>
    <n v="4"/>
    <m/>
    <m/>
    <n v="0"/>
    <m/>
    <m/>
    <n v="0"/>
    <m/>
    <m/>
    <n v="0"/>
    <m/>
  </r>
  <r>
    <s v="324 Front"/>
    <s v="CP21-0051"/>
    <s v="Ryan Bane"/>
    <s v="Coastal Permit, Non-Residential Demolition Authorization Permit, Design Permit, Boundary Line Adjustment, Administrative Use Permit, and Heritage Tree Removal Permit, to demolish a commercial building, combine six parcels, and construct a six-story, 228-room hotel with  11,498 square feet of ground floor retail, banquet and conference space, restaurant, and bar  on property located within the CBD (Central Business District)/CZ-O (Coastal Zone Overlay)/FP-O (Floodplain Overlay) zone district and within the Front Street/Riverfront subarea of the Downtown Plan. The project requires approval of a Section 408 Permit from the US Army Corps of Engineers to allow for the placement of fill between the levee and the proposed building and to allow for the development of an outdoor extension area adjacent to the Riverway path. (150,633 square feet)"/>
    <d v="2021-04-14T00:00:00"/>
    <m/>
    <m/>
    <m/>
    <m/>
    <x v="4"/>
    <x v="7"/>
    <m/>
    <m/>
    <n v="0"/>
    <n v="150633"/>
    <n v="9999"/>
    <n v="140634"/>
    <m/>
    <m/>
    <n v="0"/>
    <m/>
    <m/>
    <n v="0"/>
    <m/>
  </r>
  <r>
    <s v="352 Market"/>
    <s v="CP22-0040"/>
    <s v="Rina Zhou"/>
    <s v="Residential Demolition Authorization Permit and Design Permit to demolish one existing single-family dwelling and construct five new rental apartments on an 11,470 square foot parcel located within the R-L (Multiple Residence - Low Density District) zone district."/>
    <d v="2022-12-12T00:00:00"/>
    <m/>
    <m/>
    <m/>
    <m/>
    <x v="4"/>
    <x v="4"/>
    <n v="5"/>
    <n v="1"/>
    <n v="4"/>
    <m/>
    <m/>
    <n v="0"/>
    <m/>
    <m/>
    <n v="0"/>
    <m/>
    <m/>
    <n v="0"/>
    <m/>
  </r>
  <r>
    <s v="417 Cedar"/>
    <s v="CP19-0156"/>
    <s v="Ryan Bane"/>
    <s v="Design permit for first and second floor additions (351 square feet) to a non contributing commercial structure located in a National Register Historic District and the CC (Community Commercial) zone district."/>
    <d v="2019-10-15T00:00:00"/>
    <m/>
    <m/>
    <m/>
    <m/>
    <x v="4"/>
    <x v="2"/>
    <m/>
    <m/>
    <n v="0"/>
    <n v="351"/>
    <m/>
    <n v="351"/>
    <m/>
    <m/>
    <n v="0"/>
    <m/>
    <m/>
    <n v="0"/>
    <m/>
  </r>
  <r>
    <s v="615 Hanover"/>
    <s v="CP23-0158"/>
    <m/>
    <s v="Minor Land Division to divide a 16,968 sq. ft. parcel into two parcels of 8,744 sq. ft. and 8,224 sq. ft. of net lot area on a lot located within the P-A (Professional and Administrative Office District) zone district."/>
    <d v="2023-10-23T00:00:00"/>
    <m/>
    <m/>
    <m/>
    <m/>
    <x v="4"/>
    <x v="9"/>
    <m/>
    <m/>
    <n v="0"/>
    <m/>
    <m/>
    <n v="0"/>
    <m/>
    <m/>
    <n v="0"/>
    <m/>
    <m/>
    <n v="0"/>
    <m/>
  </r>
  <r>
    <s v="803 Broadway"/>
    <s v="CP23-0188"/>
    <m/>
    <s v="MLD for 2 lot in RL zone"/>
    <d v="2023-12-18T00:00:00"/>
    <m/>
    <m/>
    <m/>
    <m/>
    <x v="4"/>
    <x v="15"/>
    <m/>
    <m/>
    <n v="0"/>
    <m/>
    <m/>
    <n v="0"/>
    <m/>
    <m/>
    <n v="0"/>
    <m/>
    <m/>
    <n v="0"/>
    <m/>
  </r>
  <r>
    <s v="902 Pacific, 920 Pacific"/>
    <s v="CP21-0056, CP22-0086"/>
    <s v="Ryan Bane"/>
    <s v="Coastal Permit to demolish an existing structure and construct a seven-story mixed use building with 94 affordable residences, ground floor commercial, and second floor office space on a parcel located within the CBD/CZ-O/FP-O zone district and within the Pacific Avenue Retail District subarea of the Downtown Plan.  (Environmental Determination: Categorical Exemption) (Applicant: City of Santa Cruz; Filed: 4/5/2021)  (new building: 11,666 square feet commercial, 8717 office)_x000a__x000a_MInor Modification to Coastal Permit CP21-0056 to add an 8th story, revise the unit mix, increase the number of units in the building from 94 units to 128 units, and revise the area of the commercial spaces in a permitted mixed-use, 100% affordable building located on a parcel in the CBD/CZ-O/FP-O district and in the Pacific Ave Retail District of the Downtown Plan."/>
    <d v="2021-04-05T00:00:00"/>
    <m/>
    <m/>
    <m/>
    <m/>
    <x v="4"/>
    <x v="2"/>
    <n v="128"/>
    <m/>
    <n v="128"/>
    <n v="9998"/>
    <m/>
    <n v="9998"/>
    <m/>
    <m/>
    <n v="0"/>
    <n v="8717"/>
    <m/>
    <n v="8717"/>
    <m/>
  </r>
  <r>
    <s v="902 Third"/>
    <s v="CP18-0127"/>
    <s v="Samantha Haschert"/>
    <s v="Coastal Permit, Design Permit, and Planned Development Permit to convert a 25-room motel to 21 SRO's and 11 apartments on a parcel located in the RTB/CZ-O zone district."/>
    <d v="2018-06-28T00:00:00"/>
    <m/>
    <m/>
    <m/>
    <m/>
    <x v="4"/>
    <x v="12"/>
    <n v="32"/>
    <m/>
    <n v="32"/>
    <m/>
    <m/>
    <n v="0"/>
    <m/>
    <m/>
    <n v="0"/>
    <m/>
    <m/>
    <n v="0"/>
    <m/>
  </r>
  <r>
    <s v="908 Ocean"/>
    <s v="CP23-0030"/>
    <s v="Brittany Whitehill"/>
    <s v="Residential and Non-Residential Demolition Authorization Permits, Heritage Tree Removal Permit, Minor Land Division, Design Permit, Special Use Permit, and Density Bonus Request to demolish eight commercial buildings (27,631 square feet) and 12 residential units, remove 13 heritage trees, and construct a mixed-use development in three condominium lots with 389 units (requesting a 42.5% density bonus from a base density project of 273 units) and 9,570 square feet of commercial space on a site in the C-C (Community Commercial) zone district and the Ocean Street Area Plan."/>
    <d v="2023-03-06T00:00:00"/>
    <m/>
    <m/>
    <m/>
    <m/>
    <x v="4"/>
    <x v="14"/>
    <n v="389"/>
    <n v="12"/>
    <n v="377"/>
    <n v="9570"/>
    <n v="27631"/>
    <n v="-18061"/>
    <m/>
    <m/>
    <n v="0"/>
    <m/>
    <m/>
    <n v="0"/>
    <m/>
  </r>
  <r>
    <s v="511 Logan"/>
    <s v="CP23-0107"/>
    <s v="Ryan Bane"/>
    <s v="Demo SFR &amp; construct two new SFR"/>
    <d v="2024-02-13T00:00:00"/>
    <m/>
    <m/>
    <m/>
    <m/>
    <x v="4"/>
    <x v="15"/>
    <n v="2"/>
    <n v="1"/>
    <n v="1"/>
    <m/>
    <m/>
    <n v="0"/>
    <m/>
    <m/>
    <n v="0"/>
    <m/>
    <m/>
    <n v="0"/>
    <m/>
  </r>
  <r>
    <s v="915 Water"/>
    <s v="CP23-0063"/>
    <s v="Timothy Maier"/>
    <s v="Major Mod. to Add Story for Storage (for Conv to ADUs)"/>
    <d v="2024-02-14T00:00:00"/>
    <m/>
    <m/>
    <m/>
    <m/>
    <x v="4"/>
    <x v="5"/>
    <m/>
    <m/>
    <n v="0"/>
    <n v="10089"/>
    <m/>
    <n v="10089"/>
    <m/>
    <m/>
    <n v="0"/>
    <m/>
    <m/>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4"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location ref="A3:F24" firstHeaderRow="0" firstDataRow="1" firstDataCol="1" rowPageCount="1" colPageCount="1"/>
  <pivotFields count="24">
    <pivotField showAll="0"/>
    <pivotField showAll="0"/>
    <pivotField showAll="0"/>
    <pivotField showAll="0"/>
    <pivotField showAll="0"/>
    <pivotField showAll="0"/>
    <pivotField showAll="0" defaultSubtotal="0"/>
    <pivotField showAll="0"/>
    <pivotField showAll="0"/>
    <pivotField axis="axisPage" multipleItemSelectionAllowed="1" showAll="0">
      <items count="9">
        <item x="4"/>
        <item x="0"/>
        <item x="2"/>
        <item m="1" x="7"/>
        <item m="1" x="6"/>
        <item x="3"/>
        <item x="1"/>
        <item m="1" x="5"/>
        <item t="default"/>
      </items>
    </pivotField>
    <pivotField axis="axisRow" showAll="0" sortType="ascending">
      <items count="27">
        <item x="12"/>
        <item x="18"/>
        <item m="1" x="24"/>
        <item x="2"/>
        <item x="13"/>
        <item x="10"/>
        <item x="16"/>
        <item m="1" x="21"/>
        <item x="15"/>
        <item x="9"/>
        <item x="17"/>
        <item x="8"/>
        <item m="1" x="23"/>
        <item x="19"/>
        <item x="6"/>
        <item x="14"/>
        <item x="7"/>
        <item x="1"/>
        <item m="1" x="25"/>
        <item x="4"/>
        <item x="0"/>
        <item m="1" x="22"/>
        <item x="11"/>
        <item x="5"/>
        <item x="3"/>
        <item m="1" x="20"/>
        <item t="default"/>
      </items>
    </pivotField>
    <pivotField showAll="0"/>
    <pivotField showAll="0"/>
    <pivotField dataField="1" showAll="0"/>
    <pivotField showAll="0"/>
    <pivotField showAll="0"/>
    <pivotField dataField="1" showAll="0"/>
    <pivotField showAll="0"/>
    <pivotField showAll="0"/>
    <pivotField dataField="1" showAll="0"/>
    <pivotField showAll="0" defaultSubtotal="0"/>
    <pivotField showAll="0" defaultSubtotal="0"/>
    <pivotField dataField="1" showAll="0" defaultSubtotal="0"/>
    <pivotField dataField="1" showAll="0" defaultSubtotal="0"/>
  </pivotFields>
  <rowFields count="1">
    <field x="10"/>
  </rowFields>
  <rowItems count="21">
    <i>
      <x/>
    </i>
    <i>
      <x v="1"/>
    </i>
    <i>
      <x v="3"/>
    </i>
    <i>
      <x v="4"/>
    </i>
    <i>
      <x v="5"/>
    </i>
    <i>
      <x v="6"/>
    </i>
    <i>
      <x v="8"/>
    </i>
    <i>
      <x v="9"/>
    </i>
    <i>
      <x v="10"/>
    </i>
    <i>
      <x v="11"/>
    </i>
    <i>
      <x v="13"/>
    </i>
    <i>
      <x v="14"/>
    </i>
    <i>
      <x v="15"/>
    </i>
    <i>
      <x v="16"/>
    </i>
    <i>
      <x v="17"/>
    </i>
    <i>
      <x v="19"/>
    </i>
    <i>
      <x v="20"/>
    </i>
    <i>
      <x v="22"/>
    </i>
    <i>
      <x v="23"/>
    </i>
    <i>
      <x v="24"/>
    </i>
    <i t="grand">
      <x/>
    </i>
  </rowItems>
  <colFields count="1">
    <field x="-2"/>
  </colFields>
  <colItems count="5">
    <i>
      <x/>
    </i>
    <i i="1">
      <x v="1"/>
    </i>
    <i i="2">
      <x v="2"/>
    </i>
    <i i="3">
      <x v="3"/>
    </i>
    <i i="4">
      <x v="4"/>
    </i>
  </colItems>
  <pageFields count="1">
    <pageField fld="9" hier="-1"/>
  </pageFields>
  <dataFields count="5">
    <dataField name="Sum of Net dwellings" fld="13" baseField="0" baseItem="0"/>
    <dataField name="Sum of net commercial" fld="16" baseField="0" baseItem="0"/>
    <dataField name="Sum of net industrial" fld="19" baseField="0" baseItem="0"/>
    <dataField name="Sum of net office" fld="22" baseField="0" baseItem="0"/>
    <dataField name="Count of Net hotel rooms" fld="23" subtotal="count" baseField="0" baseItem="0"/>
  </dataFields>
  <formats count="6">
    <format dxfId="12">
      <pivotArea type="all" dataOnly="0" outline="0" fieldPosition="0"/>
    </format>
    <format dxfId="11">
      <pivotArea outline="0" collapsedLevelsAreSubtotals="1" fieldPosition="0"/>
    </format>
    <format dxfId="10">
      <pivotArea field="10" type="button" dataOnly="0" labelOnly="1" outline="0" axis="axisRow" fieldPosition="0"/>
    </format>
    <format dxfId="9">
      <pivotArea dataOnly="0" labelOnly="1" fieldPosition="0">
        <references count="1">
          <reference field="10" count="0"/>
        </references>
      </pivotArea>
    </format>
    <format dxfId="8">
      <pivotArea dataOnly="0" labelOnly="1" grandRow="1" outline="0" fieldPosition="0"/>
    </format>
    <format dxfId="7">
      <pivotArea dataOnly="0" labelOnly="1" outline="0" fieldPosition="0">
        <references count="1">
          <reference field="4294967294" count="5">
            <x v="0"/>
            <x v="1"/>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X190" totalsRowShown="0" headerRowDxfId="6">
  <autoFilter ref="A1:X190" xr:uid="{00000000-0009-0000-0100-000003000000}"/>
  <sortState xmlns:xlrd2="http://schemas.microsoft.com/office/spreadsheetml/2017/richdata2" ref="A2:X188">
    <sortCondition descending="1" ref="F1:F188"/>
  </sortState>
  <tableColumns count="24">
    <tableColumn id="1" xr3:uid="{00000000-0010-0000-0000-000001000000}" name="Address"/>
    <tableColumn id="2" xr3:uid="{00000000-0010-0000-0000-000002000000}" name="permit no"/>
    <tableColumn id="24" xr3:uid="{9C439E72-89E4-4E6F-B8B6-786FFCF71331}" name="Planner"/>
    <tableColumn id="3" xr3:uid="{00000000-0010-0000-0000-000003000000}" name="Description"/>
    <tableColumn id="4" xr3:uid="{00000000-0010-0000-0000-000004000000}" name="date applied"/>
    <tableColumn id="5" xr3:uid="{00000000-0010-0000-0000-000005000000}" name="date approved" dataDxfId="5"/>
    <tableColumn id="22" xr3:uid="{00000000-0010-0000-0000-000016000000}" name="Bldg permit no"/>
    <tableColumn id="6" xr3:uid="{00000000-0010-0000-0000-000006000000}" name="bldg permit issued date"/>
    <tableColumn id="7" xr3:uid="{00000000-0010-0000-0000-000007000000}" name="Bldg permit finaled date"/>
    <tableColumn id="21" xr3:uid="{00000000-0010-0000-0000-000015000000}" name="Status" dataDxfId="4">
      <calculatedColumnFormula>IF(Table3[[#This Row],[Bldg permit finaled date]]&lt;&gt;"","Finaled",IF(Table3[[#This Row],[bldg permit issued date]]&lt;&gt;"","Constuction",IF(Table3[[#This Row],[date approved]]&lt;&gt;"","Approved",IF(Table3[[#This Row],[date applied]]&lt;&gt;"","Applied",""))))</calculatedColumnFormula>
    </tableColumn>
    <tableColumn id="8" xr3:uid="{00000000-0010-0000-0000-000008000000}" name="Neighborhood"/>
    <tableColumn id="9" xr3:uid="{00000000-0010-0000-0000-000009000000}" name="New dwellings"/>
    <tableColumn id="10" xr3:uid="{00000000-0010-0000-0000-00000A000000}" name="Demo dwellings"/>
    <tableColumn id="11" xr3:uid="{00000000-0010-0000-0000-00000B000000}" name="Net dwellings" dataDxfId="3">
      <calculatedColumnFormula>Table3[[#This Row],[New dwellings]]-Table3[[#This Row],[Demo dwellings]]</calculatedColumnFormula>
    </tableColumn>
    <tableColumn id="12" xr3:uid="{00000000-0010-0000-0000-00000C000000}" name="New commercial"/>
    <tableColumn id="13" xr3:uid="{00000000-0010-0000-0000-00000D000000}" name="demo commercial"/>
    <tableColumn id="14" xr3:uid="{00000000-0010-0000-0000-00000E000000}" name="net commercial" dataDxfId="2">
      <calculatedColumnFormula>Table3[[#This Row],[New commercial]]-Table3[[#This Row],[demo commercial]]</calculatedColumnFormula>
    </tableColumn>
    <tableColumn id="15" xr3:uid="{00000000-0010-0000-0000-00000F000000}" name="new industrial"/>
    <tableColumn id="16" xr3:uid="{00000000-0010-0000-0000-000010000000}" name="demo industrial"/>
    <tableColumn id="17" xr3:uid="{00000000-0010-0000-0000-000011000000}" name="net industrial" dataDxfId="1">
      <calculatedColumnFormula>Table3[[#This Row],[new industrial]]-Table3[[#This Row],[demo industrial]]</calculatedColumnFormula>
    </tableColumn>
    <tableColumn id="18" xr3:uid="{00000000-0010-0000-0000-000012000000}" name="new office"/>
    <tableColumn id="19" xr3:uid="{00000000-0010-0000-0000-000013000000}" name="demo office"/>
    <tableColumn id="20" xr3:uid="{00000000-0010-0000-0000-000014000000}" name="net office" dataDxfId="0">
      <calculatedColumnFormula>Table3[[#This Row],[new office]]-Table3[[#This Row],[demo office]]</calculatedColumnFormula>
    </tableColumn>
    <tableColumn id="23" xr3:uid="{00000000-0010-0000-0000-000017000000}" name="Net hotel rooms"/>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workbookViewId="0">
      <selection activeCell="B2" sqref="B2"/>
    </sheetView>
  </sheetViews>
  <sheetFormatPr defaultRowHeight="12.75" x14ac:dyDescent="0.2"/>
  <cols>
    <col min="1" max="1" width="17" customWidth="1"/>
    <col min="2" max="2" width="20.5703125" customWidth="1"/>
    <col min="3" max="3" width="22.5703125" customWidth="1"/>
    <col min="4" max="4" width="20.140625" customWidth="1"/>
    <col min="5" max="5" width="16.5703125" customWidth="1"/>
    <col min="6" max="6" width="23.85546875" customWidth="1"/>
    <col min="7" max="7" width="5" customWidth="1"/>
    <col min="8" max="8" width="7" customWidth="1"/>
    <col min="9" max="9" width="23.85546875" bestFit="1" customWidth="1"/>
    <col min="10" max="10" width="14.140625" bestFit="1" customWidth="1"/>
    <col min="11" max="11" width="28.5703125" bestFit="1" customWidth="1"/>
    <col min="12" max="12" width="24" bestFit="1" customWidth="1"/>
    <col min="13" max="13" width="20.7109375" bestFit="1" customWidth="1"/>
    <col min="14" max="14" width="12.140625" customWidth="1"/>
    <col min="15" max="15" width="11.7109375" customWidth="1"/>
    <col min="16" max="16" width="6" customWidth="1"/>
    <col min="18" max="18" width="8.85546875" customWidth="1"/>
    <col min="20" max="20" width="7.140625" customWidth="1"/>
    <col min="21" max="21" width="12.28515625" bestFit="1" customWidth="1"/>
    <col min="22" max="22" width="11.7109375" bestFit="1" customWidth="1"/>
  </cols>
  <sheetData>
    <row r="1" spans="1:13" x14ac:dyDescent="0.2">
      <c r="A1" s="10" t="s">
        <v>63</v>
      </c>
      <c r="B1" s="5" t="s">
        <v>64</v>
      </c>
      <c r="I1" s="5"/>
      <c r="J1" s="5"/>
      <c r="K1" s="5"/>
      <c r="L1" s="5"/>
      <c r="M1" s="5"/>
    </row>
    <row r="2" spans="1:13" x14ac:dyDescent="0.2">
      <c r="I2" s="3" t="s">
        <v>102</v>
      </c>
      <c r="J2" s="5"/>
      <c r="K2" s="5"/>
      <c r="L2" s="5"/>
      <c r="M2" s="5"/>
    </row>
    <row r="3" spans="1:13" x14ac:dyDescent="0.2">
      <c r="A3" s="10" t="s">
        <v>61</v>
      </c>
      <c r="B3" s="5" t="s">
        <v>65</v>
      </c>
      <c r="C3" s="5" t="s">
        <v>66</v>
      </c>
      <c r="D3" s="5" t="s">
        <v>67</v>
      </c>
      <c r="E3" s="5" t="s">
        <v>109</v>
      </c>
      <c r="F3" s="5" t="s">
        <v>110</v>
      </c>
      <c r="I3" s="3" t="s">
        <v>87</v>
      </c>
      <c r="J3" s="3" t="s">
        <v>85</v>
      </c>
      <c r="K3" s="3" t="s">
        <v>86</v>
      </c>
      <c r="L3" s="3" t="s">
        <v>89</v>
      </c>
      <c r="M3" s="3" t="s">
        <v>88</v>
      </c>
    </row>
    <row r="4" spans="1:13" x14ac:dyDescent="0.2">
      <c r="A4" s="11" t="s">
        <v>114</v>
      </c>
      <c r="B4" s="5">
        <v>122</v>
      </c>
      <c r="C4" s="5">
        <v>50038</v>
      </c>
      <c r="D4" s="5">
        <v>0</v>
      </c>
      <c r="E4" s="5">
        <v>0</v>
      </c>
      <c r="F4" s="5">
        <v>3</v>
      </c>
      <c r="I4" s="5" t="s">
        <v>90</v>
      </c>
      <c r="J4" s="5">
        <v>54</v>
      </c>
      <c r="K4" s="5">
        <v>21872</v>
      </c>
      <c r="L4" s="5">
        <v>0</v>
      </c>
      <c r="M4" s="5">
        <v>0</v>
      </c>
    </row>
    <row r="5" spans="1:13" x14ac:dyDescent="0.2">
      <c r="A5" s="11" t="s">
        <v>90</v>
      </c>
      <c r="B5" s="5">
        <v>0</v>
      </c>
      <c r="C5" s="5">
        <v>0</v>
      </c>
      <c r="D5" s="5">
        <v>0</v>
      </c>
      <c r="E5" s="5">
        <v>0</v>
      </c>
      <c r="F5" s="5"/>
      <c r="I5" s="5" t="s">
        <v>91</v>
      </c>
      <c r="J5" s="5">
        <v>0</v>
      </c>
      <c r="K5" s="5">
        <v>0</v>
      </c>
      <c r="L5" s="5">
        <v>0</v>
      </c>
      <c r="M5" s="5">
        <v>0</v>
      </c>
    </row>
    <row r="6" spans="1:13" x14ac:dyDescent="0.2">
      <c r="A6" s="11" t="s">
        <v>70</v>
      </c>
      <c r="B6" s="5">
        <v>1091</v>
      </c>
      <c r="C6" s="5">
        <v>-34671</v>
      </c>
      <c r="D6" s="5">
        <v>0</v>
      </c>
      <c r="E6" s="5">
        <v>4830</v>
      </c>
      <c r="F6" s="5"/>
      <c r="I6" s="5" t="s">
        <v>70</v>
      </c>
      <c r="J6" s="5">
        <v>300</v>
      </c>
      <c r="K6" s="5">
        <v>38913</v>
      </c>
      <c r="L6" s="5">
        <v>0</v>
      </c>
      <c r="M6" s="5">
        <v>4495</v>
      </c>
    </row>
    <row r="7" spans="1:13" x14ac:dyDescent="0.2">
      <c r="A7" s="11" t="s">
        <v>206</v>
      </c>
      <c r="B7" s="5">
        <v>10</v>
      </c>
      <c r="C7" s="5">
        <v>0</v>
      </c>
      <c r="D7" s="5">
        <v>0</v>
      </c>
      <c r="E7" s="5">
        <v>0</v>
      </c>
      <c r="F7" s="5"/>
      <c r="I7" s="5" t="s">
        <v>92</v>
      </c>
      <c r="J7" s="5">
        <v>82</v>
      </c>
      <c r="K7" s="5">
        <v>52925</v>
      </c>
      <c r="L7" s="5">
        <v>0</v>
      </c>
      <c r="M7" s="5">
        <v>106522</v>
      </c>
    </row>
    <row r="8" spans="1:13" x14ac:dyDescent="0.2">
      <c r="A8" s="11" t="s">
        <v>84</v>
      </c>
      <c r="B8" s="5">
        <v>225</v>
      </c>
      <c r="C8" s="5">
        <v>45261</v>
      </c>
      <c r="D8" s="5">
        <v>103000</v>
      </c>
      <c r="E8" s="5">
        <v>4320</v>
      </c>
      <c r="F8" s="5"/>
      <c r="I8" s="5" t="s">
        <v>93</v>
      </c>
      <c r="J8" s="5">
        <v>245</v>
      </c>
      <c r="K8" s="5">
        <v>0</v>
      </c>
      <c r="L8" s="5">
        <v>0</v>
      </c>
      <c r="M8" s="5">
        <v>0</v>
      </c>
    </row>
    <row r="9" spans="1:13" x14ac:dyDescent="0.2">
      <c r="A9" s="11" t="s">
        <v>733</v>
      </c>
      <c r="B9" s="5">
        <v>114</v>
      </c>
      <c r="C9" s="5">
        <v>0</v>
      </c>
      <c r="D9" s="5">
        <v>0</v>
      </c>
      <c r="E9" s="5">
        <v>0</v>
      </c>
      <c r="F9" s="5"/>
      <c r="I9" s="5" t="s">
        <v>84</v>
      </c>
      <c r="J9" s="5">
        <v>66</v>
      </c>
      <c r="K9" s="5">
        <v>278929</v>
      </c>
      <c r="L9" s="5">
        <v>162123</v>
      </c>
      <c r="M9" s="5">
        <v>156751</v>
      </c>
    </row>
    <row r="10" spans="1:13" x14ac:dyDescent="0.2">
      <c r="A10" s="11" t="s">
        <v>759</v>
      </c>
      <c r="B10" s="5">
        <v>3</v>
      </c>
      <c r="C10" s="5">
        <v>0</v>
      </c>
      <c r="D10" s="5">
        <v>0</v>
      </c>
      <c r="E10" s="5">
        <v>0</v>
      </c>
      <c r="F10" s="5"/>
      <c r="I10" s="5" t="s">
        <v>73</v>
      </c>
      <c r="J10" s="5">
        <v>141</v>
      </c>
      <c r="K10" s="5">
        <v>40066</v>
      </c>
      <c r="L10" s="5">
        <v>24706</v>
      </c>
      <c r="M10" s="5">
        <v>60367</v>
      </c>
    </row>
    <row r="11" spans="1:13" x14ac:dyDescent="0.2">
      <c r="A11" s="11" t="s">
        <v>73</v>
      </c>
      <c r="B11" s="5">
        <v>169</v>
      </c>
      <c r="C11" s="5">
        <v>87430</v>
      </c>
      <c r="D11" s="5">
        <v>0</v>
      </c>
      <c r="E11" s="5">
        <v>2751</v>
      </c>
      <c r="F11" s="5"/>
      <c r="I11" s="5" t="s">
        <v>94</v>
      </c>
      <c r="J11" s="5">
        <v>188</v>
      </c>
      <c r="K11" s="5">
        <v>0</v>
      </c>
      <c r="L11" s="5">
        <v>0</v>
      </c>
      <c r="M11" s="5">
        <v>0</v>
      </c>
    </row>
    <row r="12" spans="1:13" x14ac:dyDescent="0.2">
      <c r="A12" s="11" t="s">
        <v>737</v>
      </c>
      <c r="B12" s="5">
        <v>0</v>
      </c>
      <c r="C12" s="5">
        <v>0</v>
      </c>
      <c r="D12" s="5">
        <v>0</v>
      </c>
      <c r="E12" s="5">
        <v>0</v>
      </c>
      <c r="F12" s="5"/>
      <c r="I12" s="5" t="s">
        <v>95</v>
      </c>
      <c r="J12" s="5">
        <v>314</v>
      </c>
      <c r="K12" s="5">
        <v>68409</v>
      </c>
      <c r="L12" s="5">
        <v>0</v>
      </c>
      <c r="M12" s="5">
        <v>203829</v>
      </c>
    </row>
    <row r="13" spans="1:13" x14ac:dyDescent="0.2">
      <c r="A13" s="11" t="s">
        <v>94</v>
      </c>
      <c r="B13" s="5">
        <v>139</v>
      </c>
      <c r="C13" s="5">
        <v>-59529</v>
      </c>
      <c r="D13" s="5">
        <v>7500</v>
      </c>
      <c r="E13" s="5">
        <v>0</v>
      </c>
      <c r="F13" s="5"/>
      <c r="I13" s="5" t="s">
        <v>96</v>
      </c>
      <c r="J13" s="5">
        <v>144</v>
      </c>
      <c r="K13" s="5">
        <v>298697</v>
      </c>
      <c r="L13" s="5">
        <v>0</v>
      </c>
      <c r="M13" s="5">
        <v>87492</v>
      </c>
    </row>
    <row r="14" spans="1:13" x14ac:dyDescent="0.2">
      <c r="A14" s="11" t="s">
        <v>762</v>
      </c>
      <c r="B14" s="5">
        <v>2</v>
      </c>
      <c r="C14" s="5">
        <v>0</v>
      </c>
      <c r="D14" s="5">
        <v>0</v>
      </c>
      <c r="E14" s="5">
        <v>0</v>
      </c>
      <c r="F14" s="5"/>
      <c r="I14" s="5" t="s">
        <v>97</v>
      </c>
      <c r="J14" s="5">
        <v>337</v>
      </c>
      <c r="K14" s="5">
        <v>70058</v>
      </c>
      <c r="L14" s="5">
        <v>0</v>
      </c>
      <c r="M14" s="5">
        <v>91587</v>
      </c>
    </row>
    <row r="15" spans="1:13" x14ac:dyDescent="0.2">
      <c r="A15" s="11" t="s">
        <v>197</v>
      </c>
      <c r="B15" s="5">
        <v>103</v>
      </c>
      <c r="C15" s="5">
        <v>46838</v>
      </c>
      <c r="D15" s="5">
        <v>0</v>
      </c>
      <c r="E15" s="5">
        <v>18520</v>
      </c>
      <c r="F15" s="5"/>
      <c r="I15" s="5" t="s">
        <v>98</v>
      </c>
      <c r="J15" s="5">
        <v>690</v>
      </c>
      <c r="K15" s="5">
        <v>60938</v>
      </c>
      <c r="L15" s="5">
        <v>0</v>
      </c>
      <c r="M15" s="5">
        <v>248422</v>
      </c>
    </row>
    <row r="16" spans="1:13" x14ac:dyDescent="0.2">
      <c r="A16" s="11" t="s">
        <v>136</v>
      </c>
      <c r="B16" s="5">
        <v>431</v>
      </c>
      <c r="C16" s="5">
        <v>68072</v>
      </c>
      <c r="D16" s="5">
        <v>0</v>
      </c>
      <c r="E16" s="5">
        <v>0</v>
      </c>
      <c r="F16" s="5"/>
      <c r="I16" s="5" t="s">
        <v>79</v>
      </c>
      <c r="J16" s="5">
        <v>143</v>
      </c>
      <c r="K16" s="5">
        <v>3415</v>
      </c>
      <c r="L16" s="5">
        <v>0</v>
      </c>
      <c r="M16" s="5">
        <v>12311</v>
      </c>
    </row>
    <row r="17" spans="1:13" x14ac:dyDescent="0.2">
      <c r="A17" s="11" t="s">
        <v>76</v>
      </c>
      <c r="B17" s="5">
        <v>593</v>
      </c>
      <c r="C17" s="5">
        <v>162506</v>
      </c>
      <c r="D17" s="5">
        <v>0</v>
      </c>
      <c r="E17" s="5">
        <v>0</v>
      </c>
      <c r="F17" s="5"/>
      <c r="I17" s="5" t="s">
        <v>99</v>
      </c>
      <c r="J17" s="5">
        <v>171</v>
      </c>
      <c r="K17" s="5">
        <v>658</v>
      </c>
      <c r="L17" s="5">
        <v>0</v>
      </c>
      <c r="M17" s="5">
        <v>1316</v>
      </c>
    </row>
    <row r="18" spans="1:13" x14ac:dyDescent="0.2">
      <c r="A18" s="11" t="s">
        <v>163</v>
      </c>
      <c r="B18" s="5">
        <v>129</v>
      </c>
      <c r="C18" s="5">
        <v>5457</v>
      </c>
      <c r="D18" s="5">
        <v>0</v>
      </c>
      <c r="E18" s="5">
        <v>0</v>
      </c>
      <c r="F18" s="5"/>
      <c r="I18" s="5" t="s">
        <v>100</v>
      </c>
      <c r="J18" s="5">
        <v>280</v>
      </c>
      <c r="K18" s="5">
        <v>36274</v>
      </c>
      <c r="L18" s="5">
        <v>0</v>
      </c>
      <c r="M18" s="5">
        <v>118667</v>
      </c>
    </row>
    <row r="19" spans="1:13" x14ac:dyDescent="0.2">
      <c r="A19" s="11" t="s">
        <v>79</v>
      </c>
      <c r="B19" s="5">
        <v>216</v>
      </c>
      <c r="C19" s="5">
        <v>5260</v>
      </c>
      <c r="D19" s="5">
        <v>0</v>
      </c>
      <c r="E19" s="5">
        <v>-5577</v>
      </c>
      <c r="F19" s="5"/>
      <c r="I19" s="5" t="s">
        <v>101</v>
      </c>
      <c r="J19" s="5">
        <v>195</v>
      </c>
      <c r="K19" s="5">
        <v>116828</v>
      </c>
      <c r="L19" s="5">
        <v>194714</v>
      </c>
      <c r="M19" s="5">
        <v>77384</v>
      </c>
    </row>
    <row r="20" spans="1:13" x14ac:dyDescent="0.2">
      <c r="A20" s="11" t="s">
        <v>99</v>
      </c>
      <c r="B20" s="5">
        <v>122</v>
      </c>
      <c r="C20" s="5">
        <v>1600</v>
      </c>
      <c r="D20" s="5">
        <v>0</v>
      </c>
      <c r="E20" s="5">
        <v>0</v>
      </c>
      <c r="F20" s="5"/>
      <c r="I20" s="5"/>
      <c r="J20" s="5"/>
      <c r="K20" s="5">
        <v>1087983</v>
      </c>
      <c r="L20" s="5">
        <v>381544</v>
      </c>
      <c r="M20" s="5">
        <v>1273913</v>
      </c>
    </row>
    <row r="21" spans="1:13" x14ac:dyDescent="0.2">
      <c r="A21" s="11" t="s">
        <v>275</v>
      </c>
      <c r="B21" s="5">
        <v>302</v>
      </c>
      <c r="C21" s="5">
        <v>-15021</v>
      </c>
      <c r="D21" s="5">
        <v>0</v>
      </c>
      <c r="E21" s="5">
        <v>0</v>
      </c>
      <c r="F21" s="5"/>
      <c r="I21" s="5"/>
      <c r="J21" s="5"/>
      <c r="K21" s="5" t="s">
        <v>103</v>
      </c>
      <c r="L21" s="5">
        <v>395382</v>
      </c>
      <c r="M21" s="5">
        <v>0</v>
      </c>
    </row>
    <row r="22" spans="1:13" x14ac:dyDescent="0.2">
      <c r="A22" s="11" t="s">
        <v>769</v>
      </c>
      <c r="B22" s="5">
        <v>42</v>
      </c>
      <c r="C22" s="5">
        <v>11599</v>
      </c>
      <c r="D22" s="5">
        <v>0</v>
      </c>
      <c r="E22" s="5">
        <v>-3303</v>
      </c>
      <c r="F22" s="5"/>
      <c r="I22" s="3" t="s">
        <v>15</v>
      </c>
      <c r="J22" s="3">
        <v>3350</v>
      </c>
      <c r="K22" s="3" t="s">
        <v>614</v>
      </c>
      <c r="L22" s="3">
        <v>776926</v>
      </c>
      <c r="M22" s="3">
        <v>1273913</v>
      </c>
    </row>
    <row r="23" spans="1:13" x14ac:dyDescent="0.2">
      <c r="A23" s="11" t="s">
        <v>101</v>
      </c>
      <c r="B23" s="5">
        <v>186</v>
      </c>
      <c r="C23" s="5">
        <v>86781</v>
      </c>
      <c r="D23" s="5">
        <v>74528</v>
      </c>
      <c r="E23" s="5">
        <v>23195</v>
      </c>
      <c r="F23" s="5"/>
      <c r="I23" s="5"/>
      <c r="J23" s="5"/>
      <c r="K23" s="5"/>
      <c r="L23" s="5"/>
      <c r="M23" s="5"/>
    </row>
    <row r="24" spans="1:13" x14ac:dyDescent="0.2">
      <c r="A24" s="11" t="s">
        <v>62</v>
      </c>
      <c r="B24" s="5">
        <v>3999</v>
      </c>
      <c r="C24" s="5">
        <v>461621</v>
      </c>
      <c r="D24" s="5">
        <v>185028</v>
      </c>
      <c r="E24" s="5">
        <v>44736</v>
      </c>
      <c r="F24" s="5">
        <v>3</v>
      </c>
      <c r="I24" s="3" t="s">
        <v>108</v>
      </c>
      <c r="J24" s="3"/>
      <c r="K24" s="3">
        <v>8040</v>
      </c>
      <c r="L24" s="5"/>
      <c r="M24" s="5"/>
    </row>
    <row r="25" spans="1:13" x14ac:dyDescent="0.2">
      <c r="I25" s="5"/>
      <c r="J25" s="5"/>
      <c r="K25" s="5"/>
      <c r="L25" s="5"/>
      <c r="M25" s="5"/>
    </row>
    <row r="26" spans="1:13" x14ac:dyDescent="0.2">
      <c r="I26" s="5"/>
      <c r="J26" s="5"/>
      <c r="K26" s="5"/>
      <c r="L26" s="5"/>
      <c r="M26" s="5"/>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90"/>
  <sheetViews>
    <sheetView topLeftCell="A187" zoomScale="130" zoomScaleNormal="130" workbookViewId="0">
      <selection activeCell="A191" sqref="A191:XFD191"/>
    </sheetView>
  </sheetViews>
  <sheetFormatPr defaultRowHeight="12.75" x14ac:dyDescent="0.2"/>
  <cols>
    <col min="1" max="1" width="18.7109375" bestFit="1" customWidth="1"/>
    <col min="2" max="3" width="23" customWidth="1"/>
    <col min="4" max="4" width="58.85546875" customWidth="1"/>
    <col min="5" max="5" width="14.7109375" bestFit="1" customWidth="1"/>
    <col min="6" max="6" width="16.5703125" bestFit="1" customWidth="1"/>
    <col min="7" max="7" width="24.7109375" customWidth="1"/>
    <col min="8" max="8" width="19.42578125" customWidth="1"/>
    <col min="9" max="9" width="18" customWidth="1"/>
    <col min="10" max="10" width="25.140625" customWidth="1"/>
    <col min="11" max="11" width="17.140625" bestFit="1" customWidth="1"/>
    <col min="12" max="12" width="16.7109375" bestFit="1" customWidth="1"/>
    <col min="13" max="13" width="18" bestFit="1" customWidth="1"/>
    <col min="14" max="14" width="15.7109375" bestFit="1" customWidth="1"/>
    <col min="15" max="15" width="18.7109375" bestFit="1" customWidth="1"/>
    <col min="16" max="16" width="20" bestFit="1" customWidth="1"/>
    <col min="17" max="17" width="17.5703125" bestFit="1" customWidth="1"/>
    <col min="18" max="18" width="16.28515625" bestFit="1" customWidth="1"/>
    <col min="19" max="19" width="17.5703125" bestFit="1" customWidth="1"/>
    <col min="20" max="20" width="15.140625" bestFit="1" customWidth="1"/>
    <col min="21" max="21" width="12.7109375" bestFit="1" customWidth="1"/>
    <col min="22" max="22" width="14" bestFit="1" customWidth="1"/>
    <col min="23" max="23" width="11.7109375" bestFit="1" customWidth="1"/>
    <col min="24" max="24" width="17.7109375" bestFit="1" customWidth="1"/>
  </cols>
  <sheetData>
    <row r="1" spans="1:24" s="1" customFormat="1" x14ac:dyDescent="0.2">
      <c r="A1" s="1" t="s">
        <v>25</v>
      </c>
      <c r="B1" s="1" t="s">
        <v>41</v>
      </c>
      <c r="C1" s="1" t="s">
        <v>717</v>
      </c>
      <c r="D1" s="1" t="s">
        <v>26</v>
      </c>
      <c r="E1" s="1" t="s">
        <v>27</v>
      </c>
      <c r="F1" s="1" t="s">
        <v>28</v>
      </c>
      <c r="G1" s="1" t="s">
        <v>81</v>
      </c>
      <c r="H1" s="1" t="s">
        <v>29</v>
      </c>
      <c r="I1" s="1" t="s">
        <v>30</v>
      </c>
      <c r="J1" s="1" t="s">
        <v>63</v>
      </c>
      <c r="K1" s="1" t="s">
        <v>31</v>
      </c>
      <c r="L1" s="1" t="s">
        <v>32</v>
      </c>
      <c r="M1" s="1" t="s">
        <v>33</v>
      </c>
      <c r="N1" s="1" t="s">
        <v>34</v>
      </c>
      <c r="O1" s="1" t="s">
        <v>35</v>
      </c>
      <c r="P1" s="1" t="s">
        <v>36</v>
      </c>
      <c r="Q1" s="1" t="s">
        <v>37</v>
      </c>
      <c r="R1" s="1" t="s">
        <v>38</v>
      </c>
      <c r="S1" s="1" t="s">
        <v>39</v>
      </c>
      <c r="T1" s="1" t="s">
        <v>40</v>
      </c>
      <c r="U1" s="1" t="s">
        <v>104</v>
      </c>
      <c r="V1" s="1" t="s">
        <v>105</v>
      </c>
      <c r="W1" s="1" t="s">
        <v>106</v>
      </c>
      <c r="X1" s="1" t="s">
        <v>107</v>
      </c>
    </row>
    <row r="2" spans="1:24" x14ac:dyDescent="0.2">
      <c r="A2" t="s">
        <v>650</v>
      </c>
      <c r="B2" t="s">
        <v>651</v>
      </c>
      <c r="C2" t="s">
        <v>720</v>
      </c>
      <c r="D2" t="s">
        <v>652</v>
      </c>
      <c r="E2" s="4">
        <v>44895</v>
      </c>
      <c r="F2" s="4">
        <v>45335</v>
      </c>
      <c r="J2" t="str">
        <f>IF(Table3[[#This Row],[Bldg permit finaled date]]&lt;&gt;"","Finaled",IF(Table3[[#This Row],[bldg permit issued date]]&lt;&gt;"","Constuction",IF(Table3[[#This Row],[date approved]]&lt;&gt;"","Approved",IF(Table3[[#This Row],[date applied]]&lt;&gt;"","Applied",""))))</f>
        <v>Approved</v>
      </c>
      <c r="K2" t="s">
        <v>99</v>
      </c>
      <c r="L2">
        <v>40</v>
      </c>
      <c r="N2">
        <f>Table3[[#This Row],[New dwellings]]-Table3[[#This Row],[Demo dwellings]]</f>
        <v>40</v>
      </c>
      <c r="Q2">
        <f>Table3[[#This Row],[New commercial]]-Table3[[#This Row],[demo commercial]]</f>
        <v>0</v>
      </c>
      <c r="T2">
        <f>Table3[[#This Row],[new industrial]]-Table3[[#This Row],[demo industrial]]</f>
        <v>0</v>
      </c>
      <c r="W2">
        <f>Table3[[#This Row],[new office]]-Table3[[#This Row],[demo office]]</f>
        <v>0</v>
      </c>
    </row>
    <row r="3" spans="1:24" x14ac:dyDescent="0.2">
      <c r="A3" t="s">
        <v>0</v>
      </c>
      <c r="B3" t="s">
        <v>635</v>
      </c>
      <c r="C3" t="s">
        <v>718</v>
      </c>
      <c r="D3" t="s">
        <v>636</v>
      </c>
      <c r="E3" s="4">
        <v>44837</v>
      </c>
      <c r="F3" s="4">
        <v>45258</v>
      </c>
      <c r="J3" t="str">
        <f>IF(Table3[[#This Row],[Bldg permit finaled date]]&lt;&gt;"","Finaled",IF(Table3[[#This Row],[bldg permit issued date]]&lt;&gt;"","Constuction",IF(Table3[[#This Row],[date approved]]&lt;&gt;"","Approved",IF(Table3[[#This Row],[date applied]]&lt;&gt;"","Applied",""))))</f>
        <v>Approved</v>
      </c>
      <c r="K3" t="s">
        <v>163</v>
      </c>
      <c r="L3">
        <v>84</v>
      </c>
      <c r="N3">
        <f>Table3[[#This Row],[New dwellings]]-Table3[[#This Row],[Demo dwellings]]</f>
        <v>84</v>
      </c>
      <c r="O3">
        <v>1497</v>
      </c>
      <c r="P3">
        <v>9240</v>
      </c>
      <c r="Q3">
        <f>Table3[[#This Row],[New commercial]]-Table3[[#This Row],[demo commercial]]</f>
        <v>-7743</v>
      </c>
      <c r="T3">
        <f>Table3[[#This Row],[new industrial]]-Table3[[#This Row],[demo industrial]]</f>
        <v>0</v>
      </c>
      <c r="W3">
        <f>Table3[[#This Row],[new office]]-Table3[[#This Row],[demo office]]</f>
        <v>0</v>
      </c>
    </row>
    <row r="4" spans="1:24" x14ac:dyDescent="0.2">
      <c r="A4" t="s">
        <v>688</v>
      </c>
      <c r="B4" t="s">
        <v>689</v>
      </c>
      <c r="C4" t="s">
        <v>718</v>
      </c>
      <c r="D4" t="s">
        <v>690</v>
      </c>
      <c r="E4" s="4">
        <v>45099</v>
      </c>
      <c r="F4" s="4">
        <v>45231</v>
      </c>
      <c r="J4" t="str">
        <f>IF(Table3[[#This Row],[Bldg permit finaled date]]&lt;&gt;"","Finaled",IF(Table3[[#This Row],[bldg permit issued date]]&lt;&gt;"","Constuction",IF(Table3[[#This Row],[date approved]]&lt;&gt;"","Approved",IF(Table3[[#This Row],[date applied]]&lt;&gt;"","Applied",""))))</f>
        <v>Approved</v>
      </c>
      <c r="K4" t="s">
        <v>70</v>
      </c>
      <c r="L4">
        <v>3</v>
      </c>
      <c r="N4">
        <f>Table3[[#This Row],[New dwellings]]-Table3[[#This Row],[Demo dwellings]]</f>
        <v>3</v>
      </c>
      <c r="Q4">
        <f>Table3[[#This Row],[New commercial]]-Table3[[#This Row],[demo commercial]]</f>
        <v>0</v>
      </c>
      <c r="T4">
        <f>Table3[[#This Row],[new industrial]]-Table3[[#This Row],[demo industrial]]</f>
        <v>0</v>
      </c>
      <c r="V4">
        <v>1883</v>
      </c>
      <c r="W4">
        <f>Table3[[#This Row],[new office]]-Table3[[#This Row],[demo office]]</f>
        <v>-1883</v>
      </c>
    </row>
    <row r="5" spans="1:24" x14ac:dyDescent="0.2">
      <c r="A5" s="2" t="s">
        <v>48</v>
      </c>
      <c r="B5" s="2" t="s">
        <v>124</v>
      </c>
      <c r="C5" s="2" t="s">
        <v>721</v>
      </c>
      <c r="D5" s="2" t="s">
        <v>125</v>
      </c>
      <c r="E5" s="4">
        <v>44089</v>
      </c>
      <c r="F5" s="4">
        <v>45189</v>
      </c>
      <c r="J5" t="str">
        <f>IF(Table3[[#This Row],[Bldg permit finaled date]]&lt;&gt;"","Finaled",IF(Table3[[#This Row],[bldg permit issued date]]&lt;&gt;"","Constuction",IF(Table3[[#This Row],[date approved]]&lt;&gt;"","Approved",IF(Table3[[#This Row],[date applied]]&lt;&gt;"","Applied",""))))</f>
        <v>Approved</v>
      </c>
      <c r="K5" t="s">
        <v>99</v>
      </c>
      <c r="L5">
        <v>7</v>
      </c>
      <c r="M5">
        <v>1</v>
      </c>
      <c r="N5">
        <f>Table3[[#This Row],[New dwellings]]-Table3[[#This Row],[Demo dwellings]]</f>
        <v>6</v>
      </c>
      <c r="Q5">
        <f>Table3[[#This Row],[New commercial]]-Table3[[#This Row],[demo commercial]]</f>
        <v>0</v>
      </c>
      <c r="T5">
        <f>Table3[[#This Row],[new industrial]]-Table3[[#This Row],[demo industrial]]</f>
        <v>0</v>
      </c>
      <c r="W5">
        <f>Table3[[#This Row],[new office]]-Table3[[#This Row],[demo office]]</f>
        <v>0</v>
      </c>
    </row>
    <row r="6" spans="1:24" x14ac:dyDescent="0.2">
      <c r="A6" s="2" t="s">
        <v>666</v>
      </c>
      <c r="B6" s="2" t="s">
        <v>667</v>
      </c>
      <c r="C6" s="2" t="s">
        <v>721</v>
      </c>
      <c r="D6" t="s">
        <v>668</v>
      </c>
      <c r="E6" s="4">
        <v>44957</v>
      </c>
      <c r="F6" s="4">
        <v>45181</v>
      </c>
      <c r="G6" t="s">
        <v>778</v>
      </c>
      <c r="H6" s="7" t="s">
        <v>768</v>
      </c>
      <c r="J6" t="str">
        <f>IF(Table3[[#This Row],[Bldg permit finaled date]]&lt;&gt;"","Finaled",IF(Table3[[#This Row],[bldg permit issued date]]&lt;&gt;"","Constuction",IF(Table3[[#This Row],[date approved]]&lt;&gt;"","Approved",IF(Table3[[#This Row],[date applied]]&lt;&gt;"","Applied",""))))</f>
        <v>Constuction</v>
      </c>
      <c r="K6" s="2" t="s">
        <v>101</v>
      </c>
      <c r="L6">
        <v>161</v>
      </c>
      <c r="N6">
        <f>Table3[[#This Row],[New dwellings]]-Table3[[#This Row],[Demo dwellings]]</f>
        <v>161</v>
      </c>
      <c r="O6">
        <v>7719</v>
      </c>
      <c r="Q6">
        <f>Table3[[#This Row],[New commercial]]-Table3[[#This Row],[demo commercial]]</f>
        <v>7719</v>
      </c>
      <c r="T6">
        <f>Table3[[#This Row],[new industrial]]-Table3[[#This Row],[demo industrial]]</f>
        <v>0</v>
      </c>
      <c r="W6">
        <f>Table3[[#This Row],[new office]]-Table3[[#This Row],[demo office]]</f>
        <v>0</v>
      </c>
    </row>
    <row r="7" spans="1:24" x14ac:dyDescent="0.2">
      <c r="A7" s="2" t="s">
        <v>697</v>
      </c>
      <c r="B7" s="2" t="s">
        <v>698</v>
      </c>
      <c r="C7" s="2" t="s">
        <v>722</v>
      </c>
      <c r="D7" t="s">
        <v>699</v>
      </c>
      <c r="E7" s="4">
        <v>45138</v>
      </c>
      <c r="F7" s="4">
        <v>45176</v>
      </c>
      <c r="G7" t="s">
        <v>767</v>
      </c>
      <c r="H7" s="7" t="s">
        <v>768</v>
      </c>
      <c r="J7" t="str">
        <f>IF(Table3[[#This Row],[Bldg permit finaled date]]&lt;&gt;"","Finaled",IF(Table3[[#This Row],[bldg permit issued date]]&lt;&gt;"","Constuction",IF(Table3[[#This Row],[date approved]]&lt;&gt;"","Approved",IF(Table3[[#This Row],[date applied]]&lt;&gt;"","Applied",""))))</f>
        <v>Constuction</v>
      </c>
      <c r="K7" s="2" t="s">
        <v>70</v>
      </c>
      <c r="N7">
        <f>Table3[[#This Row],[New dwellings]]-Table3[[#This Row],[Demo dwellings]]</f>
        <v>0</v>
      </c>
      <c r="O7">
        <v>468</v>
      </c>
      <c r="Q7">
        <f>Table3[[#This Row],[New commercial]]-Table3[[#This Row],[demo commercial]]</f>
        <v>468</v>
      </c>
      <c r="T7">
        <f>Table3[[#This Row],[new industrial]]-Table3[[#This Row],[demo industrial]]</f>
        <v>0</v>
      </c>
      <c r="W7">
        <f>Table3[[#This Row],[new office]]-Table3[[#This Row],[demo office]]</f>
        <v>0</v>
      </c>
    </row>
    <row r="8" spans="1:24" ht="12.75" customHeight="1" x14ac:dyDescent="0.2">
      <c r="A8" s="2" t="s">
        <v>376</v>
      </c>
      <c r="B8" s="2" t="s">
        <v>678</v>
      </c>
      <c r="C8" s="2" t="s">
        <v>720</v>
      </c>
      <c r="D8" t="s">
        <v>744</v>
      </c>
      <c r="E8" s="4">
        <v>44544</v>
      </c>
      <c r="F8" s="4">
        <v>45175</v>
      </c>
      <c r="G8" s="4"/>
      <c r="H8" s="4"/>
      <c r="J8" t="str">
        <f>IF(Table3[[#This Row],[Bldg permit finaled date]]&lt;&gt;"","Finaled",IF(Table3[[#This Row],[bldg permit issued date]]&lt;&gt;"","Constuction",IF(Table3[[#This Row],[date approved]]&lt;&gt;"","Approved",IF(Table3[[#This Row],[date applied]]&lt;&gt;"","Applied",""))))</f>
        <v>Approved</v>
      </c>
      <c r="K8" s="2" t="s">
        <v>79</v>
      </c>
      <c r="L8">
        <v>35</v>
      </c>
      <c r="N8">
        <f>Table3[[#This Row],[New dwellings]]-Table3[[#This Row],[Demo dwellings]]</f>
        <v>35</v>
      </c>
      <c r="P8" s="5">
        <v>5610</v>
      </c>
      <c r="Q8">
        <f>Table3[[#This Row],[New commercial]]-Table3[[#This Row],[demo commercial]]</f>
        <v>-5610</v>
      </c>
      <c r="T8">
        <f>Table3[[#This Row],[new industrial]]-Table3[[#This Row],[demo industrial]]</f>
        <v>0</v>
      </c>
      <c r="V8">
        <v>5577</v>
      </c>
      <c r="W8">
        <f>Table3[[#This Row],[new office]]-Table3[[#This Row],[demo office]]</f>
        <v>-5577</v>
      </c>
    </row>
    <row r="9" spans="1:24" x14ac:dyDescent="0.2">
      <c r="A9" s="2" t="s">
        <v>387</v>
      </c>
      <c r="B9" s="2" t="s">
        <v>381</v>
      </c>
      <c r="C9" s="2" t="s">
        <v>719</v>
      </c>
      <c r="D9" t="s">
        <v>382</v>
      </c>
      <c r="E9" s="4">
        <v>44595</v>
      </c>
      <c r="F9" s="4">
        <v>45155</v>
      </c>
      <c r="J9" t="str">
        <f>IF(Table3[[#This Row],[Bldg permit finaled date]]&lt;&gt;"","Finaled",IF(Table3[[#This Row],[bldg permit issued date]]&lt;&gt;"","Constuction",IF(Table3[[#This Row],[date approved]]&lt;&gt;"","Approved",IF(Table3[[#This Row],[date applied]]&lt;&gt;"","Applied",""))))</f>
        <v>Approved</v>
      </c>
      <c r="K9" s="2" t="s">
        <v>769</v>
      </c>
      <c r="L9">
        <v>43</v>
      </c>
      <c r="M9">
        <v>1</v>
      </c>
      <c r="N9">
        <f>Table3[[#This Row],[New dwellings]]-Table3[[#This Row],[Demo dwellings]]</f>
        <v>42</v>
      </c>
      <c r="O9">
        <v>1510</v>
      </c>
      <c r="Q9">
        <f>Table3[[#This Row],[New commercial]]-Table3[[#This Row],[demo commercial]]</f>
        <v>1510</v>
      </c>
      <c r="T9">
        <f>Table3[[#This Row],[new industrial]]-Table3[[#This Row],[demo industrial]]</f>
        <v>0</v>
      </c>
      <c r="V9">
        <v>3303</v>
      </c>
      <c r="W9">
        <f>Table3[[#This Row],[new office]]-Table3[[#This Row],[demo office]]</f>
        <v>-3303</v>
      </c>
    </row>
    <row r="10" spans="1:24" x14ac:dyDescent="0.2">
      <c r="A10" s="2" t="s">
        <v>625</v>
      </c>
      <c r="B10" s="2" t="s">
        <v>626</v>
      </c>
      <c r="C10" s="2" t="s">
        <v>721</v>
      </c>
      <c r="D10" t="s">
        <v>627</v>
      </c>
      <c r="E10" s="4">
        <v>44824</v>
      </c>
      <c r="F10" s="4">
        <v>45092</v>
      </c>
      <c r="J10" t="str">
        <f>IF(Table3[[#This Row],[Bldg permit finaled date]]&lt;&gt;"","Finaled",IF(Table3[[#This Row],[bldg permit issued date]]&lt;&gt;"","Constuction",IF(Table3[[#This Row],[date approved]]&lt;&gt;"","Approved",IF(Table3[[#This Row],[date applied]]&lt;&gt;"","Applied",""))))</f>
        <v>Approved</v>
      </c>
      <c r="K10" t="s">
        <v>197</v>
      </c>
      <c r="L10">
        <v>27</v>
      </c>
      <c r="M10">
        <v>2</v>
      </c>
      <c r="N10">
        <f>Table3[[#This Row],[New dwellings]]-Table3[[#This Row],[Demo dwellings]]</f>
        <v>25</v>
      </c>
      <c r="O10">
        <v>797</v>
      </c>
      <c r="Q10">
        <f>Table3[[#This Row],[New commercial]]-Table3[[#This Row],[demo commercial]]</f>
        <v>797</v>
      </c>
      <c r="T10">
        <f>Table3[[#This Row],[new industrial]]-Table3[[#This Row],[demo industrial]]</f>
        <v>0</v>
      </c>
      <c r="W10">
        <f>Table3[[#This Row],[new office]]-Table3[[#This Row],[demo office]]</f>
        <v>0</v>
      </c>
    </row>
    <row r="11" spans="1:24" x14ac:dyDescent="0.2">
      <c r="A11" s="2" t="s">
        <v>371</v>
      </c>
      <c r="B11" s="2" t="s">
        <v>372</v>
      </c>
      <c r="C11" s="2" t="s">
        <v>720</v>
      </c>
      <c r="D11" t="s">
        <v>373</v>
      </c>
      <c r="E11" s="4">
        <v>44496</v>
      </c>
      <c r="F11" s="4">
        <v>45084</v>
      </c>
      <c r="G11" t="s">
        <v>701</v>
      </c>
      <c r="H11" s="7" t="s">
        <v>768</v>
      </c>
      <c r="J11" t="str">
        <f>IF(Table3[[#This Row],[Bldg permit finaled date]]&lt;&gt;"","Finaled",IF(Table3[[#This Row],[bldg permit issued date]]&lt;&gt;"","Constuction",IF(Table3[[#This Row],[date approved]]&lt;&gt;"","Approved",IF(Table3[[#This Row],[date applied]]&lt;&gt;"","Applied",""))))</f>
        <v>Constuction</v>
      </c>
      <c r="K11" s="2" t="s">
        <v>99</v>
      </c>
      <c r="L11">
        <v>3</v>
      </c>
      <c r="N11">
        <f>Table3[[#This Row],[New dwellings]]-Table3[[#This Row],[Demo dwellings]]</f>
        <v>3</v>
      </c>
      <c r="Q11">
        <f>Table3[[#This Row],[New commercial]]-Table3[[#This Row],[demo commercial]]</f>
        <v>0</v>
      </c>
      <c r="T11">
        <f>Table3[[#This Row],[new industrial]]-Table3[[#This Row],[demo industrial]]</f>
        <v>0</v>
      </c>
      <c r="W11">
        <f>Table3[[#This Row],[new office]]-Table3[[#This Row],[demo office]]</f>
        <v>0</v>
      </c>
    </row>
    <row r="12" spans="1:24" x14ac:dyDescent="0.2">
      <c r="A12" t="s">
        <v>648</v>
      </c>
      <c r="B12" t="s">
        <v>649</v>
      </c>
      <c r="C12" t="s">
        <v>718</v>
      </c>
      <c r="D12" t="s">
        <v>714</v>
      </c>
      <c r="E12" s="4">
        <v>44883</v>
      </c>
      <c r="F12" s="4">
        <v>45063</v>
      </c>
      <c r="G12" t="s">
        <v>754</v>
      </c>
      <c r="H12" s="7" t="s">
        <v>768</v>
      </c>
      <c r="J12" t="str">
        <f>IF(Table3[[#This Row],[Bldg permit finaled date]]&lt;&gt;"","Finaled",IF(Table3[[#This Row],[bldg permit issued date]]&lt;&gt;"","Constuction",IF(Table3[[#This Row],[date approved]]&lt;&gt;"","Approved",IF(Table3[[#This Row],[date applied]]&lt;&gt;"","Applied",""))))</f>
        <v>Constuction</v>
      </c>
      <c r="K12" t="s">
        <v>79</v>
      </c>
      <c r="L12">
        <v>3</v>
      </c>
      <c r="N12">
        <f>Table3[[#This Row],[New dwellings]]-Table3[[#This Row],[Demo dwellings]]</f>
        <v>3</v>
      </c>
      <c r="Q12">
        <f>Table3[[#This Row],[New commercial]]-Table3[[#This Row],[demo commercial]]</f>
        <v>0</v>
      </c>
      <c r="T12">
        <f>Table3[[#This Row],[new industrial]]-Table3[[#This Row],[demo industrial]]</f>
        <v>0</v>
      </c>
      <c r="W12">
        <f>Table3[[#This Row],[new office]]-Table3[[#This Row],[demo office]]</f>
        <v>0</v>
      </c>
    </row>
    <row r="13" spans="1:24" x14ac:dyDescent="0.2">
      <c r="A13" t="s">
        <v>45</v>
      </c>
      <c r="B13" t="s">
        <v>74</v>
      </c>
      <c r="C13" t="s">
        <v>719</v>
      </c>
      <c r="D13" t="s">
        <v>75</v>
      </c>
      <c r="E13" s="4">
        <v>44046</v>
      </c>
      <c r="F13" s="4">
        <v>45041</v>
      </c>
      <c r="G13" s="4" t="s">
        <v>691</v>
      </c>
      <c r="H13" s="7" t="s">
        <v>768</v>
      </c>
      <c r="J13" t="str">
        <f>IF(Table3[[#This Row],[Bldg permit finaled date]]&lt;&gt;"","Finaled",IF(Table3[[#This Row],[bldg permit issued date]]&lt;&gt;"","Constuction",IF(Table3[[#This Row],[date approved]]&lt;&gt;"","Approved",IF(Table3[[#This Row],[date applied]]&lt;&gt;"","Applied",""))))</f>
        <v>Constuction</v>
      </c>
      <c r="K13" t="s">
        <v>76</v>
      </c>
      <c r="L13">
        <v>276</v>
      </c>
      <c r="N13">
        <f>Table3[[#This Row],[New dwellings]]-Table3[[#This Row],[Demo dwellings]]</f>
        <v>276</v>
      </c>
      <c r="O13">
        <v>10338</v>
      </c>
      <c r="P13">
        <v>17378</v>
      </c>
      <c r="Q13">
        <f>Table3[[#This Row],[New commercial]]-Table3[[#This Row],[demo commercial]]</f>
        <v>-7040</v>
      </c>
      <c r="T13">
        <f>Table3[[#This Row],[new industrial]]-Table3[[#This Row],[demo industrial]]</f>
        <v>0</v>
      </c>
      <c r="W13">
        <f>Table3[[#This Row],[new office]]-Table3[[#This Row],[demo office]]</f>
        <v>0</v>
      </c>
    </row>
    <row r="14" spans="1:24" x14ac:dyDescent="0.2">
      <c r="A14" s="2" t="s">
        <v>669</v>
      </c>
      <c r="B14" s="2" t="s">
        <v>670</v>
      </c>
      <c r="C14" s="2" t="s">
        <v>726</v>
      </c>
      <c r="D14" s="2" t="s">
        <v>671</v>
      </c>
      <c r="E14" s="4">
        <v>44978</v>
      </c>
      <c r="F14" s="4">
        <v>45040</v>
      </c>
      <c r="G14" t="s">
        <v>712</v>
      </c>
      <c r="H14" s="7" t="s">
        <v>768</v>
      </c>
      <c r="J14" t="str">
        <f>IF(Table3[[#This Row],[Bldg permit finaled date]]&lt;&gt;"","Finaled",IF(Table3[[#This Row],[bldg permit issued date]]&lt;&gt;"","Constuction",IF(Table3[[#This Row],[date approved]]&lt;&gt;"","Approved",IF(Table3[[#This Row],[date applied]]&lt;&gt;"","Applied",""))))</f>
        <v>Constuction</v>
      </c>
      <c r="K14" s="2" t="s">
        <v>94</v>
      </c>
      <c r="N14">
        <f>Table3[[#This Row],[New dwellings]]-Table3[[#This Row],[Demo dwellings]]</f>
        <v>0</v>
      </c>
      <c r="O14">
        <v>200</v>
      </c>
      <c r="Q14">
        <f>Table3[[#This Row],[New commercial]]-Table3[[#This Row],[demo commercial]]</f>
        <v>200</v>
      </c>
      <c r="T14">
        <f>Table3[[#This Row],[new industrial]]-Table3[[#This Row],[demo industrial]]</f>
        <v>0</v>
      </c>
      <c r="W14">
        <f>Table3[[#This Row],[new office]]-Table3[[#This Row],[demo office]]</f>
        <v>0</v>
      </c>
    </row>
    <row r="15" spans="1:24" x14ac:dyDescent="0.2">
      <c r="A15" s="2" t="s">
        <v>658</v>
      </c>
      <c r="B15" s="2" t="s">
        <v>659</v>
      </c>
      <c r="C15" s="2" t="s">
        <v>722</v>
      </c>
      <c r="D15" t="s">
        <v>660</v>
      </c>
      <c r="E15" s="4">
        <v>44903</v>
      </c>
      <c r="F15" s="4">
        <v>45008</v>
      </c>
      <c r="G15" t="s">
        <v>675</v>
      </c>
      <c r="H15" s="4">
        <v>45155</v>
      </c>
      <c r="J15" t="str">
        <f>IF(Table3[[#This Row],[Bldg permit finaled date]]&lt;&gt;"","Finaled",IF(Table3[[#This Row],[bldg permit issued date]]&lt;&gt;"","Constuction",IF(Table3[[#This Row],[date approved]]&lt;&gt;"","Approved",IF(Table3[[#This Row],[date applied]]&lt;&gt;"","Applied",""))))</f>
        <v>Constuction</v>
      </c>
      <c r="K15" s="2" t="s">
        <v>73</v>
      </c>
      <c r="L15">
        <v>2</v>
      </c>
      <c r="M15">
        <v>1</v>
      </c>
      <c r="N15">
        <f>Table3[[#This Row],[New dwellings]]-Table3[[#This Row],[Demo dwellings]]</f>
        <v>1</v>
      </c>
      <c r="Q15">
        <f>Table3[[#This Row],[New commercial]]-Table3[[#This Row],[demo commercial]]</f>
        <v>0</v>
      </c>
      <c r="T15">
        <f>Table3[[#This Row],[new industrial]]-Table3[[#This Row],[demo industrial]]</f>
        <v>0</v>
      </c>
      <c r="W15">
        <f>Table3[[#This Row],[new office]]-Table3[[#This Row],[demo office]]</f>
        <v>0</v>
      </c>
    </row>
    <row r="16" spans="1:24" x14ac:dyDescent="0.2">
      <c r="A16" s="2" t="s">
        <v>645</v>
      </c>
      <c r="B16" s="2" t="s">
        <v>647</v>
      </c>
      <c r="C16" s="2" t="s">
        <v>719</v>
      </c>
      <c r="D16" s="2" t="s">
        <v>646</v>
      </c>
      <c r="E16" s="4">
        <v>44873</v>
      </c>
      <c r="F16" s="4">
        <v>44999</v>
      </c>
      <c r="J16" t="str">
        <f>IF(Table3[[#This Row],[Bldg permit finaled date]]&lt;&gt;"","Finaled",IF(Table3[[#This Row],[bldg permit issued date]]&lt;&gt;"","Constuction",IF(Table3[[#This Row],[date approved]]&lt;&gt;"","Approved",IF(Table3[[#This Row],[date applied]]&lt;&gt;"","Applied",""))))</f>
        <v>Approved</v>
      </c>
      <c r="K16" s="2" t="s">
        <v>70</v>
      </c>
      <c r="L16">
        <v>124</v>
      </c>
      <c r="N16">
        <f>Table3[[#This Row],[New dwellings]]-Table3[[#This Row],[Demo dwellings]]</f>
        <v>124</v>
      </c>
      <c r="O16">
        <v>12500</v>
      </c>
      <c r="P16">
        <v>6041</v>
      </c>
      <c r="Q16">
        <f>Table3[[#This Row],[New commercial]]-Table3[[#This Row],[demo commercial]]</f>
        <v>6459</v>
      </c>
      <c r="T16">
        <f>Table3[[#This Row],[new industrial]]-Table3[[#This Row],[demo industrial]]</f>
        <v>0</v>
      </c>
      <c r="W16">
        <f>Table3[[#This Row],[new office]]-Table3[[#This Row],[demo office]]</f>
        <v>0</v>
      </c>
    </row>
    <row r="17" spans="1:23" x14ac:dyDescent="0.2">
      <c r="A17" s="2" t="s">
        <v>374</v>
      </c>
      <c r="B17" s="2" t="s">
        <v>375</v>
      </c>
      <c r="C17" s="2" t="s">
        <v>726</v>
      </c>
      <c r="D17" t="s">
        <v>377</v>
      </c>
      <c r="E17" s="4">
        <v>44536</v>
      </c>
      <c r="F17" s="4">
        <v>44986</v>
      </c>
      <c r="J17" t="str">
        <f>IF(Table3[[#This Row],[Bldg permit finaled date]]&lt;&gt;"","Finaled",IF(Table3[[#This Row],[bldg permit issued date]]&lt;&gt;"","Constuction",IF(Table3[[#This Row],[date approved]]&lt;&gt;"","Approved",IF(Table3[[#This Row],[date applied]]&lt;&gt;"","Applied",""))))</f>
        <v>Approved</v>
      </c>
      <c r="K17" s="2" t="s">
        <v>70</v>
      </c>
      <c r="N17">
        <f>Table3[[#This Row],[New dwellings]]-Table3[[#This Row],[Demo dwellings]]</f>
        <v>0</v>
      </c>
      <c r="O17">
        <v>971</v>
      </c>
      <c r="Q17">
        <f>Table3[[#This Row],[New commercial]]-Table3[[#This Row],[demo commercial]]</f>
        <v>971</v>
      </c>
      <c r="T17">
        <f>Table3[[#This Row],[new industrial]]-Table3[[#This Row],[demo industrial]]</f>
        <v>0</v>
      </c>
      <c r="W17">
        <f>Table3[[#This Row],[new office]]-Table3[[#This Row],[demo office]]</f>
        <v>0</v>
      </c>
    </row>
    <row r="18" spans="1:23" x14ac:dyDescent="0.2">
      <c r="A18" s="2" t="s">
        <v>621</v>
      </c>
      <c r="B18" s="2" t="s">
        <v>390</v>
      </c>
      <c r="C18" s="2" t="s">
        <v>718</v>
      </c>
      <c r="D18" t="s">
        <v>391</v>
      </c>
      <c r="E18" s="4">
        <v>44644</v>
      </c>
      <c r="F18" s="4">
        <v>44985</v>
      </c>
      <c r="J18" t="str">
        <f>IF(Table3[[#This Row],[Bldg permit finaled date]]&lt;&gt;"","Finaled",IF(Table3[[#This Row],[bldg permit issued date]]&lt;&gt;"","Constuction",IF(Table3[[#This Row],[date approved]]&lt;&gt;"","Approved",IF(Table3[[#This Row],[date applied]]&lt;&gt;"","Applied",""))))</f>
        <v>Approved</v>
      </c>
      <c r="K18" s="2" t="s">
        <v>84</v>
      </c>
      <c r="N18">
        <f>Table3[[#This Row],[New dwellings]]-Table3[[#This Row],[Demo dwellings]]</f>
        <v>0</v>
      </c>
      <c r="Q18">
        <f>Table3[[#This Row],[New commercial]]-Table3[[#This Row],[demo commercial]]</f>
        <v>0</v>
      </c>
      <c r="R18">
        <v>22015</v>
      </c>
      <c r="T18">
        <f>Table3[[#This Row],[new industrial]]-Table3[[#This Row],[demo industrial]]</f>
        <v>22015</v>
      </c>
      <c r="W18">
        <f>Table3[[#This Row],[new office]]-Table3[[#This Row],[demo office]]</f>
        <v>0</v>
      </c>
    </row>
    <row r="19" spans="1:23" ht="15" customHeight="1" x14ac:dyDescent="0.2">
      <c r="A19" t="s">
        <v>639</v>
      </c>
      <c r="B19" t="s">
        <v>771</v>
      </c>
      <c r="C19" t="s">
        <v>719</v>
      </c>
      <c r="D19" t="s">
        <v>772</v>
      </c>
      <c r="E19" s="4">
        <v>44847</v>
      </c>
      <c r="F19" s="4">
        <v>44973</v>
      </c>
      <c r="J19" t="str">
        <f>IF(Table3[[#This Row],[Bldg permit finaled date]]&lt;&gt;"","Finaled",IF(Table3[[#This Row],[bldg permit issued date]]&lt;&gt;"","Constuction",IF(Table3[[#This Row],[date approved]]&lt;&gt;"","Approved",IF(Table3[[#This Row],[date applied]]&lt;&gt;"","Applied",""))))</f>
        <v>Approved</v>
      </c>
      <c r="K19" t="s">
        <v>275</v>
      </c>
      <c r="L19">
        <v>105</v>
      </c>
      <c r="M19">
        <v>1</v>
      </c>
      <c r="N19">
        <f>Table3[[#This Row],[New dwellings]]-Table3[[#This Row],[Demo dwellings]]</f>
        <v>104</v>
      </c>
      <c r="O19">
        <v>1079</v>
      </c>
      <c r="P19">
        <v>8493</v>
      </c>
      <c r="Q19">
        <f>Table3[[#This Row],[New commercial]]-Table3[[#This Row],[demo commercial]]</f>
        <v>-7414</v>
      </c>
      <c r="T19">
        <f>Table3[[#This Row],[new industrial]]-Table3[[#This Row],[demo industrial]]</f>
        <v>0</v>
      </c>
      <c r="W19">
        <f>Table3[[#This Row],[new office]]-Table3[[#This Row],[demo office]]</f>
        <v>0</v>
      </c>
    </row>
    <row r="20" spans="1:23" ht="12.75" customHeight="1" x14ac:dyDescent="0.2">
      <c r="A20" s="2" t="s">
        <v>47</v>
      </c>
      <c r="B20" s="2" t="s">
        <v>123</v>
      </c>
      <c r="C20" s="2" t="s">
        <v>718</v>
      </c>
      <c r="D20" s="2" t="s">
        <v>126</v>
      </c>
      <c r="E20" s="4">
        <v>44060</v>
      </c>
      <c r="F20" s="4">
        <v>44902</v>
      </c>
      <c r="J20" t="str">
        <f>IF(Table3[[#This Row],[Bldg permit finaled date]]&lt;&gt;"","Finaled",IF(Table3[[#This Row],[bldg permit issued date]]&lt;&gt;"","Constuction",IF(Table3[[#This Row],[date approved]]&lt;&gt;"","Approved",IF(Table3[[#This Row],[date applied]]&lt;&gt;"","Applied",""))))</f>
        <v>Approved</v>
      </c>
      <c r="K20" t="s">
        <v>79</v>
      </c>
      <c r="L20">
        <v>1</v>
      </c>
      <c r="N20">
        <f>Table3[[#This Row],[New dwellings]]-Table3[[#This Row],[Demo dwellings]]</f>
        <v>1</v>
      </c>
      <c r="Q20">
        <f>Table3[[#This Row],[New commercial]]-Table3[[#This Row],[demo commercial]]</f>
        <v>0</v>
      </c>
      <c r="T20">
        <f>Table3[[#This Row],[new industrial]]-Table3[[#This Row],[demo industrial]]</f>
        <v>0</v>
      </c>
      <c r="W20">
        <f>Table3[[#This Row],[new office]]-Table3[[#This Row],[demo office]]</f>
        <v>0</v>
      </c>
    </row>
    <row r="21" spans="1:23" x14ac:dyDescent="0.2">
      <c r="A21" t="s">
        <v>46</v>
      </c>
      <c r="B21" t="s">
        <v>77</v>
      </c>
      <c r="C21" t="s">
        <v>718</v>
      </c>
      <c r="D21" t="s">
        <v>78</v>
      </c>
      <c r="E21" s="4">
        <v>44089</v>
      </c>
      <c r="F21" s="4">
        <v>44902</v>
      </c>
      <c r="G21" s="4"/>
      <c r="H21" s="4"/>
      <c r="J21" t="str">
        <f>IF(Table3[[#This Row],[Bldg permit finaled date]]&lt;&gt;"","Finaled",IF(Table3[[#This Row],[bldg permit issued date]]&lt;&gt;"","Constuction",IF(Table3[[#This Row],[date approved]]&lt;&gt;"","Approved",IF(Table3[[#This Row],[date applied]]&lt;&gt;"","Applied",""))))</f>
        <v>Approved</v>
      </c>
      <c r="K21" t="s">
        <v>79</v>
      </c>
      <c r="L21">
        <v>1</v>
      </c>
      <c r="N21">
        <f>Table3[[#This Row],[New dwellings]]-Table3[[#This Row],[Demo dwellings]]</f>
        <v>1</v>
      </c>
      <c r="Q21">
        <f>Table3[[#This Row],[New commercial]]-Table3[[#This Row],[demo commercial]]</f>
        <v>0</v>
      </c>
      <c r="T21">
        <f>Table3[[#This Row],[new industrial]]-Table3[[#This Row],[demo industrial]]</f>
        <v>0</v>
      </c>
      <c r="W21">
        <f>Table3[[#This Row],[new office]]-Table3[[#This Row],[demo office]]</f>
        <v>0</v>
      </c>
    </row>
    <row r="22" spans="1:23" x14ac:dyDescent="0.2">
      <c r="A22" t="s">
        <v>637</v>
      </c>
      <c r="B22" s="2" t="s">
        <v>673</v>
      </c>
      <c r="C22" s="2" t="s">
        <v>721</v>
      </c>
      <c r="D22" t="s">
        <v>638</v>
      </c>
      <c r="E22" s="4">
        <v>44855</v>
      </c>
      <c r="F22" s="4">
        <v>44901</v>
      </c>
      <c r="G22" s="2" t="s">
        <v>674</v>
      </c>
      <c r="J22" t="str">
        <f>IF(Table3[[#This Row],[Bldg permit finaled date]]&lt;&gt;"","Finaled",IF(Table3[[#This Row],[bldg permit issued date]]&lt;&gt;"","Constuction",IF(Table3[[#This Row],[date approved]]&lt;&gt;"","Approved",IF(Table3[[#This Row],[date applied]]&lt;&gt;"","Applied",""))))</f>
        <v>Approved</v>
      </c>
      <c r="K22" t="s">
        <v>70</v>
      </c>
      <c r="L22">
        <v>2</v>
      </c>
      <c r="N22">
        <f>Table3[[#This Row],[New dwellings]]-Table3[[#This Row],[Demo dwellings]]</f>
        <v>2</v>
      </c>
      <c r="Q22">
        <f>Table3[[#This Row],[New commercial]]-Table3[[#This Row],[demo commercial]]</f>
        <v>0</v>
      </c>
      <c r="T22">
        <f>Table3[[#This Row],[new industrial]]-Table3[[#This Row],[demo industrial]]</f>
        <v>0</v>
      </c>
      <c r="V22">
        <v>2085</v>
      </c>
      <c r="W22">
        <f>Table3[[#This Row],[new office]]-Table3[[#This Row],[demo office]]</f>
        <v>-2085</v>
      </c>
    </row>
    <row r="23" spans="1:23" x14ac:dyDescent="0.2">
      <c r="A23" t="s">
        <v>50</v>
      </c>
      <c r="B23" t="s">
        <v>130</v>
      </c>
      <c r="C23" t="s">
        <v>725</v>
      </c>
      <c r="D23" t="s">
        <v>702</v>
      </c>
      <c r="E23" s="4">
        <v>44053</v>
      </c>
      <c r="F23" s="4">
        <v>44894</v>
      </c>
      <c r="J23" t="str">
        <f>IF(Table3[[#This Row],[Bldg permit finaled date]]&lt;&gt;"","Finaled",IF(Table3[[#This Row],[bldg permit issued date]]&lt;&gt;"","Constuction",IF(Table3[[#This Row],[date approved]]&lt;&gt;"","Approved",IF(Table3[[#This Row],[date applied]]&lt;&gt;"","Applied",""))))</f>
        <v>Approved</v>
      </c>
      <c r="K23" t="s">
        <v>94</v>
      </c>
      <c r="L23">
        <v>13</v>
      </c>
      <c r="N23">
        <f>Table3[[#This Row],[New dwellings]]-Table3[[#This Row],[Demo dwellings]]</f>
        <v>13</v>
      </c>
      <c r="P23">
        <v>28417</v>
      </c>
      <c r="Q23">
        <f>Table3[[#This Row],[New commercial]]-Table3[[#This Row],[demo commercial]]</f>
        <v>-28417</v>
      </c>
      <c r="T23">
        <f>Table3[[#This Row],[new industrial]]-Table3[[#This Row],[demo industrial]]</f>
        <v>0</v>
      </c>
      <c r="W23">
        <f>Table3[[#This Row],[new office]]-Table3[[#This Row],[demo office]]</f>
        <v>0</v>
      </c>
    </row>
    <row r="24" spans="1:23" x14ac:dyDescent="0.2">
      <c r="A24" t="s">
        <v>618</v>
      </c>
      <c r="B24" t="s">
        <v>619</v>
      </c>
      <c r="C24" t="s">
        <v>725</v>
      </c>
      <c r="D24" t="s">
        <v>620</v>
      </c>
      <c r="E24" s="4">
        <v>44718</v>
      </c>
      <c r="F24" s="4">
        <v>44788</v>
      </c>
      <c r="G24" s="2" t="s">
        <v>745</v>
      </c>
      <c r="H24" s="15">
        <v>45226</v>
      </c>
      <c r="I24" s="4">
        <v>45329</v>
      </c>
      <c r="J24" t="str">
        <f>IF(Table3[[#This Row],[Bldg permit finaled date]]&lt;&gt;"","Finaled",IF(Table3[[#This Row],[bldg permit issued date]]&lt;&gt;"","Constuction",IF(Table3[[#This Row],[date approved]]&lt;&gt;"","Approved",IF(Table3[[#This Row],[date applied]]&lt;&gt;"","Applied",""))))</f>
        <v>Finaled</v>
      </c>
      <c r="K24" t="s">
        <v>114</v>
      </c>
      <c r="N24">
        <f>Table3[[#This Row],[New dwellings]]-Table3[[#This Row],[Demo dwellings]]</f>
        <v>0</v>
      </c>
      <c r="O24">
        <v>450</v>
      </c>
      <c r="Q24">
        <f>Table3[[#This Row],[New commercial]]-Table3[[#This Row],[demo commercial]]</f>
        <v>450</v>
      </c>
      <c r="T24">
        <f>Table3[[#This Row],[new industrial]]-Table3[[#This Row],[demo industrial]]</f>
        <v>0</v>
      </c>
      <c r="W24">
        <f>Table3[[#This Row],[new office]]-Table3[[#This Row],[demo office]]</f>
        <v>0</v>
      </c>
    </row>
    <row r="25" spans="1:23" x14ac:dyDescent="0.2">
      <c r="A25" s="2" t="s">
        <v>361</v>
      </c>
      <c r="B25" s="2" t="s">
        <v>362</v>
      </c>
      <c r="C25" s="2" t="s">
        <v>719</v>
      </c>
      <c r="D25" t="s">
        <v>640</v>
      </c>
      <c r="E25" s="4">
        <v>44420</v>
      </c>
      <c r="F25" s="4">
        <v>44782</v>
      </c>
      <c r="G25" t="s">
        <v>676</v>
      </c>
      <c r="H25" s="4">
        <v>45210</v>
      </c>
      <c r="J25" t="str">
        <f>IF(Table3[[#This Row],[Bldg permit finaled date]]&lt;&gt;"","Finaled",IF(Table3[[#This Row],[bldg permit issued date]]&lt;&gt;"","Constuction",IF(Table3[[#This Row],[date approved]]&lt;&gt;"","Approved",IF(Table3[[#This Row],[date applied]]&lt;&gt;"","Applied",""))))</f>
        <v>Constuction</v>
      </c>
      <c r="K25" s="2" t="s">
        <v>79</v>
      </c>
      <c r="L25">
        <v>1</v>
      </c>
      <c r="N25">
        <f>Table3[[#This Row],[New dwellings]]-Table3[[#This Row],[Demo dwellings]]</f>
        <v>1</v>
      </c>
      <c r="Q25">
        <f>Table3[[#This Row],[New commercial]]-Table3[[#This Row],[demo commercial]]</f>
        <v>0</v>
      </c>
      <c r="T25">
        <f>Table3[[#This Row],[new industrial]]-Table3[[#This Row],[demo industrial]]</f>
        <v>0</v>
      </c>
      <c r="W25">
        <f>Table3[[#This Row],[new office]]-Table3[[#This Row],[demo office]]</f>
        <v>0</v>
      </c>
    </row>
    <row r="26" spans="1:23" x14ac:dyDescent="0.2">
      <c r="A26" t="s">
        <v>393</v>
      </c>
      <c r="B26" t="s">
        <v>394</v>
      </c>
      <c r="C26" t="s">
        <v>726</v>
      </c>
      <c r="D26" t="s">
        <v>395</v>
      </c>
      <c r="E26" s="4">
        <v>43697</v>
      </c>
      <c r="F26" s="4">
        <v>44776</v>
      </c>
      <c r="J26" t="str">
        <f>IF(Table3[[#This Row],[Bldg permit finaled date]]&lt;&gt;"","Finaled",IF(Table3[[#This Row],[bldg permit issued date]]&lt;&gt;"","Constuction",IF(Table3[[#This Row],[date approved]]&lt;&gt;"","Approved",IF(Table3[[#This Row],[date applied]]&lt;&gt;"","Applied",""))))</f>
        <v>Approved</v>
      </c>
      <c r="K26" t="s">
        <v>79</v>
      </c>
      <c r="L26">
        <v>1</v>
      </c>
      <c r="N26">
        <f>Table3[[#This Row],[New dwellings]]-Table3[[#This Row],[Demo dwellings]]</f>
        <v>1</v>
      </c>
      <c r="Q26">
        <f>Table3[[#This Row],[New commercial]]-Table3[[#This Row],[demo commercial]]</f>
        <v>0</v>
      </c>
      <c r="T26">
        <f>Table3[[#This Row],[new industrial]]-Table3[[#This Row],[demo industrial]]</f>
        <v>0</v>
      </c>
      <c r="W26">
        <f>Table3[[#This Row],[new office]]-Table3[[#This Row],[demo office]]</f>
        <v>0</v>
      </c>
    </row>
    <row r="27" spans="1:23" x14ac:dyDescent="0.2">
      <c r="A27" t="s">
        <v>383</v>
      </c>
      <c r="B27" t="s">
        <v>385</v>
      </c>
      <c r="C27" t="s">
        <v>718</v>
      </c>
      <c r="D27" t="s">
        <v>384</v>
      </c>
      <c r="E27" s="4">
        <v>44600</v>
      </c>
      <c r="F27" s="4">
        <v>44693</v>
      </c>
      <c r="G27" s="2" t="s">
        <v>631</v>
      </c>
      <c r="H27" s="4">
        <v>44797</v>
      </c>
      <c r="J27" t="str">
        <f>IF(Table3[[#This Row],[Bldg permit finaled date]]&lt;&gt;"","Finaled",IF(Table3[[#This Row],[bldg permit issued date]]&lt;&gt;"","Constuction",IF(Table3[[#This Row],[date approved]]&lt;&gt;"","Approved",IF(Table3[[#This Row],[date applied]]&lt;&gt;"","Applied",""))))</f>
        <v>Constuction</v>
      </c>
      <c r="K27" t="s">
        <v>70</v>
      </c>
      <c r="L27">
        <v>65</v>
      </c>
      <c r="N27">
        <f>Table3[[#This Row],[New dwellings]]-Table3[[#This Row],[Demo dwellings]]</f>
        <v>65</v>
      </c>
      <c r="O27">
        <v>2210</v>
      </c>
      <c r="Q27">
        <f>Table3[[#This Row],[New commercial]]-Table3[[#This Row],[demo commercial]]</f>
        <v>2210</v>
      </c>
      <c r="T27">
        <f>Table3[[#This Row],[new industrial]]-Table3[[#This Row],[demo industrial]]</f>
        <v>0</v>
      </c>
      <c r="W27">
        <f>Table3[[#This Row],[new office]]-Table3[[#This Row],[demo office]]</f>
        <v>0</v>
      </c>
    </row>
    <row r="28" spans="1:23" x14ac:dyDescent="0.2">
      <c r="A28" s="2" t="s">
        <v>261</v>
      </c>
      <c r="B28" s="2" t="s">
        <v>262</v>
      </c>
      <c r="C28" s="2" t="s">
        <v>725</v>
      </c>
      <c r="D28" s="2" t="s">
        <v>263</v>
      </c>
      <c r="E28" s="4">
        <v>44397</v>
      </c>
      <c r="F28" s="4">
        <v>44677</v>
      </c>
      <c r="G28" s="2" t="s">
        <v>630</v>
      </c>
      <c r="H28" s="4">
        <v>45057</v>
      </c>
      <c r="J28" t="str">
        <f>IF(Table3[[#This Row],[Bldg permit finaled date]]&lt;&gt;"","Finaled",IF(Table3[[#This Row],[bldg permit issued date]]&lt;&gt;"","Constuction",IF(Table3[[#This Row],[date approved]]&lt;&gt;"","Approved",IF(Table3[[#This Row],[date applied]]&lt;&gt;"","Applied",""))))</f>
        <v>Constuction</v>
      </c>
      <c r="K28" s="2" t="s">
        <v>101</v>
      </c>
      <c r="L28">
        <v>20</v>
      </c>
      <c r="N28">
        <f>Table3[[#This Row],[New dwellings]]-Table3[[#This Row],[Demo dwellings]]</f>
        <v>20</v>
      </c>
      <c r="Q28">
        <f>Table3[[#This Row],[New commercial]]-Table3[[#This Row],[demo commercial]]</f>
        <v>0</v>
      </c>
      <c r="T28">
        <f>Table3[[#This Row],[new industrial]]-Table3[[#This Row],[demo industrial]]</f>
        <v>0</v>
      </c>
      <c r="W28">
        <f>Table3[[#This Row],[new office]]-Table3[[#This Row],[demo office]]</f>
        <v>0</v>
      </c>
    </row>
    <row r="29" spans="1:23" x14ac:dyDescent="0.2">
      <c r="A29" t="s">
        <v>367</v>
      </c>
      <c r="B29" t="s">
        <v>368</v>
      </c>
      <c r="C29" t="s">
        <v>719</v>
      </c>
      <c r="D29" t="s">
        <v>370</v>
      </c>
      <c r="E29" s="4">
        <v>44453</v>
      </c>
      <c r="F29" s="4">
        <v>44617</v>
      </c>
      <c r="J29" t="str">
        <f>IF(Table3[[#This Row],[Bldg permit finaled date]]&lt;&gt;"","Finaled",IF(Table3[[#This Row],[bldg permit issued date]]&lt;&gt;"","Constuction",IF(Table3[[#This Row],[date approved]]&lt;&gt;"","Approved",IF(Table3[[#This Row],[date applied]]&lt;&gt;"","Applied",""))))</f>
        <v>Approved</v>
      </c>
      <c r="K29" t="s">
        <v>84</v>
      </c>
      <c r="N29">
        <f>Table3[[#This Row],[New dwellings]]-Table3[[#This Row],[Demo dwellings]]</f>
        <v>0</v>
      </c>
      <c r="O29">
        <v>8483</v>
      </c>
      <c r="P29">
        <v>438</v>
      </c>
      <c r="Q29">
        <f>Table3[[#This Row],[New commercial]]-Table3[[#This Row],[demo commercial]]</f>
        <v>8045</v>
      </c>
      <c r="T29">
        <f>Table3[[#This Row],[new industrial]]-Table3[[#This Row],[demo industrial]]</f>
        <v>0</v>
      </c>
      <c r="W29">
        <f>Table3[[#This Row],[new office]]-Table3[[#This Row],[demo office]]</f>
        <v>0</v>
      </c>
    </row>
    <row r="30" spans="1:23" x14ac:dyDescent="0.2">
      <c r="A30" t="s">
        <v>42</v>
      </c>
      <c r="B30" t="s">
        <v>68</v>
      </c>
      <c r="C30" t="s">
        <v>718</v>
      </c>
      <c r="D30" t="s">
        <v>69</v>
      </c>
      <c r="E30" s="4">
        <v>44243</v>
      </c>
      <c r="F30" s="4">
        <v>44586</v>
      </c>
      <c r="G30" s="12" t="s">
        <v>615</v>
      </c>
      <c r="H30" s="4"/>
      <c r="I30" s="4"/>
      <c r="J30" t="str">
        <f>IF(Table3[[#This Row],[Bldg permit finaled date]]&lt;&gt;"","Finaled",IF(Table3[[#This Row],[bldg permit issued date]]&lt;&gt;"","Constuction",IF(Table3[[#This Row],[date approved]]&lt;&gt;"","Approved",IF(Table3[[#This Row],[date applied]]&lt;&gt;"","Applied",""))))</f>
        <v>Approved</v>
      </c>
      <c r="K30" t="s">
        <v>70</v>
      </c>
      <c r="L30">
        <v>233</v>
      </c>
      <c r="N30">
        <f>Table3[[#This Row],[New dwellings]]-Table3[[#This Row],[Demo dwellings]]</f>
        <v>233</v>
      </c>
      <c r="O30">
        <v>2618</v>
      </c>
      <c r="P30">
        <v>13159</v>
      </c>
      <c r="Q30">
        <f>Table3[[#This Row],[New commercial]]-Table3[[#This Row],[demo commercial]]</f>
        <v>-10541</v>
      </c>
      <c r="T30">
        <f>Table3[[#This Row],[new industrial]]-Table3[[#This Row],[demo industrial]]</f>
        <v>0</v>
      </c>
      <c r="W30">
        <f>Table3[[#This Row],[new office]]-Table3[[#This Row],[demo office]]</f>
        <v>0</v>
      </c>
    </row>
    <row r="31" spans="1:23" x14ac:dyDescent="0.2">
      <c r="A31" t="s">
        <v>365</v>
      </c>
      <c r="B31" t="s">
        <v>366</v>
      </c>
      <c r="C31" t="s">
        <v>724</v>
      </c>
      <c r="D31" t="s">
        <v>369</v>
      </c>
      <c r="E31" s="4">
        <v>44448</v>
      </c>
      <c r="F31" s="4">
        <v>44586</v>
      </c>
      <c r="G31" t="s">
        <v>392</v>
      </c>
      <c r="H31" s="4">
        <v>44846</v>
      </c>
      <c r="I31" s="4">
        <v>45329</v>
      </c>
      <c r="J31" t="str">
        <f>IF(Table3[[#This Row],[Bldg permit finaled date]]&lt;&gt;"","Finaled",IF(Table3[[#This Row],[bldg permit issued date]]&lt;&gt;"","Constuction",IF(Table3[[#This Row],[date approved]]&lt;&gt;"","Approved",IF(Table3[[#This Row],[date applied]]&lt;&gt;"","Applied",""))))</f>
        <v>Finaled</v>
      </c>
      <c r="K31" t="s">
        <v>101</v>
      </c>
      <c r="N31">
        <f>Table3[[#This Row],[New dwellings]]-Table3[[#This Row],[Demo dwellings]]</f>
        <v>0</v>
      </c>
      <c r="Q31">
        <f>Table3[[#This Row],[New commercial]]-Table3[[#This Row],[demo commercial]]</f>
        <v>0</v>
      </c>
      <c r="R31">
        <v>8870</v>
      </c>
      <c r="T31">
        <f>Table3[[#This Row],[new industrial]]-Table3[[#This Row],[demo industrial]]</f>
        <v>8870</v>
      </c>
      <c r="W31">
        <f>Table3[[#This Row],[new office]]-Table3[[#This Row],[demo office]]</f>
        <v>0</v>
      </c>
    </row>
    <row r="32" spans="1:23" x14ac:dyDescent="0.2">
      <c r="A32" s="2" t="s">
        <v>258</v>
      </c>
      <c r="B32" s="2" t="s">
        <v>259</v>
      </c>
      <c r="C32" s="2" t="s">
        <v>719</v>
      </c>
      <c r="D32" s="2" t="s">
        <v>260</v>
      </c>
      <c r="E32" s="4">
        <v>44406</v>
      </c>
      <c r="F32" s="4">
        <v>44573</v>
      </c>
      <c r="G32" s="2" t="s">
        <v>629</v>
      </c>
      <c r="H32" s="4">
        <v>45029</v>
      </c>
      <c r="J32" t="str">
        <f>IF(Table3[[#This Row],[Bldg permit finaled date]]&lt;&gt;"","Finaled",IF(Table3[[#This Row],[bldg permit issued date]]&lt;&gt;"","Constuction",IF(Table3[[#This Row],[date approved]]&lt;&gt;"","Approved",IF(Table3[[#This Row],[date applied]]&lt;&gt;"","Applied",""))))</f>
        <v>Constuction</v>
      </c>
      <c r="K32" s="2" t="s">
        <v>73</v>
      </c>
      <c r="L32">
        <v>50</v>
      </c>
      <c r="M32">
        <v>14</v>
      </c>
      <c r="N32">
        <f>Table3[[#This Row],[New dwellings]]-Table3[[#This Row],[Demo dwellings]]</f>
        <v>36</v>
      </c>
      <c r="Q32">
        <f>Table3[[#This Row],[New commercial]]-Table3[[#This Row],[demo commercial]]</f>
        <v>0</v>
      </c>
      <c r="T32">
        <f>Table3[[#This Row],[new industrial]]-Table3[[#This Row],[demo industrial]]</f>
        <v>0</v>
      </c>
      <c r="W32">
        <f>Table3[[#This Row],[new office]]-Table3[[#This Row],[demo office]]</f>
        <v>0</v>
      </c>
    </row>
    <row r="33" spans="1:24" x14ac:dyDescent="0.2">
      <c r="A33" t="s">
        <v>388</v>
      </c>
      <c r="B33" t="s">
        <v>389</v>
      </c>
      <c r="C33" t="s">
        <v>718</v>
      </c>
      <c r="D33" s="13" t="s">
        <v>623</v>
      </c>
      <c r="E33" s="4">
        <v>44404</v>
      </c>
      <c r="F33" s="4">
        <v>44546</v>
      </c>
      <c r="J33" t="str">
        <f>IF(Table3[[#This Row],[Bldg permit finaled date]]&lt;&gt;"","Finaled",IF(Table3[[#This Row],[bldg permit issued date]]&lt;&gt;"","Constuction",IF(Table3[[#This Row],[date approved]]&lt;&gt;"","Approved",IF(Table3[[#This Row],[date applied]]&lt;&gt;"","Applied",""))))</f>
        <v>Approved</v>
      </c>
      <c r="K33" t="s">
        <v>275</v>
      </c>
      <c r="L33">
        <v>140</v>
      </c>
      <c r="N33">
        <f>Table3[[#This Row],[New dwellings]]-Table3[[#This Row],[Demo dwellings]]</f>
        <v>140</v>
      </c>
      <c r="O33">
        <v>5012</v>
      </c>
      <c r="P33">
        <v>8669</v>
      </c>
      <c r="Q33">
        <f>Table3[[#This Row],[New commercial]]-Table3[[#This Row],[demo commercial]]</f>
        <v>-3657</v>
      </c>
      <c r="T33">
        <f>Table3[[#This Row],[new industrial]]-Table3[[#This Row],[demo industrial]]</f>
        <v>0</v>
      </c>
      <c r="W33">
        <f>Table3[[#This Row],[new office]]-Table3[[#This Row],[demo office]]</f>
        <v>0</v>
      </c>
    </row>
    <row r="34" spans="1:24" x14ac:dyDescent="0.2">
      <c r="A34" t="s">
        <v>249</v>
      </c>
      <c r="B34" t="s">
        <v>250</v>
      </c>
      <c r="C34" t="s">
        <v>726</v>
      </c>
      <c r="D34" t="s">
        <v>251</v>
      </c>
      <c r="E34" s="4">
        <v>44341</v>
      </c>
      <c r="F34" s="4">
        <v>44512</v>
      </c>
      <c r="G34" s="2" t="s">
        <v>616</v>
      </c>
      <c r="H34" s="4">
        <v>44917</v>
      </c>
      <c r="I34" s="4">
        <v>45257</v>
      </c>
      <c r="J34" t="str">
        <f>IF(Table3[[#This Row],[Bldg permit finaled date]]&lt;&gt;"","Finaled",IF(Table3[[#This Row],[bldg permit issued date]]&lt;&gt;"","Constuction",IF(Table3[[#This Row],[date approved]]&lt;&gt;"","Approved",IF(Table3[[#This Row],[date applied]]&lt;&gt;"","Applied",""))))</f>
        <v>Finaled</v>
      </c>
      <c r="K34" t="s">
        <v>99</v>
      </c>
      <c r="L34">
        <v>2</v>
      </c>
      <c r="N34">
        <f>Table3[[#This Row],[New dwellings]]-Table3[[#This Row],[Demo dwellings]]</f>
        <v>2</v>
      </c>
      <c r="Q34">
        <f>Table3[[#This Row],[New commercial]]-Table3[[#This Row],[demo commercial]]</f>
        <v>0</v>
      </c>
      <c r="T34">
        <f>Table3[[#This Row],[new industrial]]-Table3[[#This Row],[demo industrial]]</f>
        <v>0</v>
      </c>
      <c r="W34">
        <f>Table3[[#This Row],[new office]]-Table3[[#This Row],[demo office]]</f>
        <v>0</v>
      </c>
    </row>
    <row r="35" spans="1:24" x14ac:dyDescent="0.2">
      <c r="A35" s="2" t="s">
        <v>14</v>
      </c>
      <c r="B35" s="2" t="s">
        <v>142</v>
      </c>
      <c r="C35" s="2" t="s">
        <v>724</v>
      </c>
      <c r="D35" t="s">
        <v>143</v>
      </c>
      <c r="E35" s="4">
        <v>43718</v>
      </c>
      <c r="F35" s="4">
        <v>44508</v>
      </c>
      <c r="G35" t="s">
        <v>622</v>
      </c>
      <c r="K35" s="2" t="s">
        <v>79</v>
      </c>
      <c r="N35">
        <f>Table3[[#This Row],[New dwellings]]-Table3[[#This Row],[Demo dwellings]]</f>
        <v>0</v>
      </c>
      <c r="O35">
        <v>5500</v>
      </c>
      <c r="Q35">
        <f>Table3[[#This Row],[New commercial]]-Table3[[#This Row],[demo commercial]]</f>
        <v>5500</v>
      </c>
      <c r="T35">
        <f>Table3[[#This Row],[new industrial]]-Table3[[#This Row],[demo industrial]]</f>
        <v>0</v>
      </c>
      <c r="W35">
        <f>Table3[[#This Row],[new office]]-Table3[[#This Row],[demo office]]</f>
        <v>0</v>
      </c>
    </row>
    <row r="36" spans="1:24" x14ac:dyDescent="0.2">
      <c r="A36" t="s">
        <v>131</v>
      </c>
      <c r="B36" t="s">
        <v>132</v>
      </c>
      <c r="C36" t="s">
        <v>724</v>
      </c>
      <c r="D36" s="2" t="s">
        <v>133</v>
      </c>
      <c r="E36" s="4">
        <v>43990</v>
      </c>
      <c r="F36" s="4">
        <v>44503</v>
      </c>
      <c r="G36" t="s">
        <v>677</v>
      </c>
      <c r="J36" t="str">
        <f>IF(Table3[[#This Row],[Bldg permit finaled date]]&lt;&gt;"","Finaled",IF(Table3[[#This Row],[bldg permit issued date]]&lt;&gt;"","Constuction",IF(Table3[[#This Row],[date approved]]&lt;&gt;"","Approved",IF(Table3[[#This Row],[date applied]]&lt;&gt;"","Applied",""))))</f>
        <v>Approved</v>
      </c>
      <c r="K36" t="s">
        <v>73</v>
      </c>
      <c r="L36">
        <v>4</v>
      </c>
      <c r="M36">
        <v>1</v>
      </c>
      <c r="N36">
        <f>Table3[[#This Row],[New dwellings]]-Table3[[#This Row],[Demo dwellings]]</f>
        <v>3</v>
      </c>
      <c r="Q36">
        <f>Table3[[#This Row],[New commercial]]-Table3[[#This Row],[demo commercial]]</f>
        <v>0</v>
      </c>
      <c r="T36">
        <f>Table3[[#This Row],[new industrial]]-Table3[[#This Row],[demo industrial]]</f>
        <v>0</v>
      </c>
      <c r="W36">
        <f>Table3[[#This Row],[new office]]-Table3[[#This Row],[demo office]]</f>
        <v>0</v>
      </c>
    </row>
    <row r="37" spans="1:24" x14ac:dyDescent="0.2">
      <c r="A37" s="2" t="s">
        <v>265</v>
      </c>
      <c r="B37" s="2" t="s">
        <v>266</v>
      </c>
      <c r="C37" s="2"/>
      <c r="D37" t="s">
        <v>264</v>
      </c>
      <c r="E37" s="6">
        <v>44385</v>
      </c>
      <c r="F37" s="4">
        <v>44489</v>
      </c>
      <c r="G37" t="s">
        <v>378</v>
      </c>
      <c r="H37" s="4">
        <v>44672</v>
      </c>
      <c r="I37" s="4">
        <v>45042</v>
      </c>
      <c r="J37" t="str">
        <f>IF(Table3[[#This Row],[Bldg permit finaled date]]&lt;&gt;"","Finaled",IF(Table3[[#This Row],[bldg permit issued date]]&lt;&gt;"","Constuction",IF(Table3[[#This Row],[date approved]]&lt;&gt;"","Approved",IF(Table3[[#This Row],[date applied]]&lt;&gt;"","Applied",""))))</f>
        <v>Finaled</v>
      </c>
      <c r="K37" s="2" t="s">
        <v>73</v>
      </c>
      <c r="L37">
        <v>2</v>
      </c>
      <c r="N37">
        <f>Table3[[#This Row],[New dwellings]]-Table3[[#This Row],[Demo dwellings]]</f>
        <v>2</v>
      </c>
      <c r="Q37">
        <f>Table3[[#This Row],[New commercial]]-Table3[[#This Row],[demo commercial]]</f>
        <v>0</v>
      </c>
      <c r="T37">
        <f>Table3[[#This Row],[new industrial]]-Table3[[#This Row],[demo industrial]]</f>
        <v>0</v>
      </c>
      <c r="W37">
        <f>Table3[[#This Row],[new office]]-Table3[[#This Row],[demo office]]</f>
        <v>0</v>
      </c>
    </row>
    <row r="38" spans="1:24" x14ac:dyDescent="0.2">
      <c r="A38" t="s">
        <v>7</v>
      </c>
      <c r="B38" t="s">
        <v>704</v>
      </c>
      <c r="C38" t="s">
        <v>725</v>
      </c>
      <c r="D38" s="2" t="s">
        <v>641</v>
      </c>
      <c r="E38" s="4">
        <v>42901</v>
      </c>
      <c r="F38" s="4">
        <v>44442</v>
      </c>
      <c r="J38" t="str">
        <f>IF(Table3[[#This Row],[Bldg permit finaled date]]&lt;&gt;"","Finaled",IF(Table3[[#This Row],[bldg permit issued date]]&lt;&gt;"","Constuction",IF(Table3[[#This Row],[date approved]]&lt;&gt;"","Approved",IF(Table3[[#This Row],[date applied]]&lt;&gt;"","Applied",""))))</f>
        <v>Approved</v>
      </c>
      <c r="K38" t="s">
        <v>163</v>
      </c>
      <c r="L38">
        <v>2</v>
      </c>
      <c r="N38">
        <f>Table3[[#This Row],[New dwellings]]-Table3[[#This Row],[Demo dwellings]]</f>
        <v>2</v>
      </c>
      <c r="O38">
        <v>1746</v>
      </c>
      <c r="Q38">
        <f>Table3[[#This Row],[New commercial]]-Table3[[#This Row],[demo commercial]]</f>
        <v>1746</v>
      </c>
      <c r="T38">
        <f>Table3[[#This Row],[new industrial]]-Table3[[#This Row],[demo industrial]]</f>
        <v>0</v>
      </c>
      <c r="W38">
        <f>Table3[[#This Row],[new office]]-Table3[[#This Row],[demo office]]</f>
        <v>0</v>
      </c>
    </row>
    <row r="39" spans="1:24" x14ac:dyDescent="0.2">
      <c r="A39" t="s">
        <v>43</v>
      </c>
      <c r="B39" t="s">
        <v>71</v>
      </c>
      <c r="C39" t="s">
        <v>718</v>
      </c>
      <c r="D39" t="s">
        <v>72</v>
      </c>
      <c r="E39" s="4">
        <v>44096</v>
      </c>
      <c r="F39" s="4">
        <v>44384</v>
      </c>
      <c r="G39" t="s">
        <v>363</v>
      </c>
      <c r="H39" s="4">
        <v>44769</v>
      </c>
      <c r="J39" t="str">
        <f>IF(Table3[[#This Row],[Bldg permit finaled date]]&lt;&gt;"","Finaled",IF(Table3[[#This Row],[bldg permit issued date]]&lt;&gt;"","Constuction",IF(Table3[[#This Row],[date approved]]&lt;&gt;"","Approved",IF(Table3[[#This Row],[date applied]]&lt;&gt;"","Applied",""))))</f>
        <v>Constuction</v>
      </c>
      <c r="K39" t="s">
        <v>73</v>
      </c>
      <c r="L39">
        <v>12</v>
      </c>
      <c r="M39">
        <v>1</v>
      </c>
      <c r="N39">
        <f>Table3[[#This Row],[New dwellings]]-Table3[[#This Row],[Demo dwellings]]</f>
        <v>11</v>
      </c>
      <c r="Q39">
        <f>Table3[[#This Row],[New commercial]]-Table3[[#This Row],[demo commercial]]</f>
        <v>0</v>
      </c>
      <c r="T39">
        <f>Table3[[#This Row],[new industrial]]-Table3[[#This Row],[demo industrial]]</f>
        <v>0</v>
      </c>
      <c r="W39">
        <f>Table3[[#This Row],[new office]]-Table3[[#This Row],[demo office]]</f>
        <v>0</v>
      </c>
    </row>
    <row r="40" spans="1:24" x14ac:dyDescent="0.2">
      <c r="A40" t="s">
        <v>246</v>
      </c>
      <c r="B40" t="s">
        <v>247</v>
      </c>
      <c r="C40" t="s">
        <v>718</v>
      </c>
      <c r="D40" t="s">
        <v>248</v>
      </c>
      <c r="E40" s="4">
        <v>44323</v>
      </c>
      <c r="F40" s="4">
        <v>44349</v>
      </c>
      <c r="J40" t="str">
        <f>IF(Table3[[#This Row],[Bldg permit finaled date]]&lt;&gt;"","Finaled",IF(Table3[[#This Row],[bldg permit issued date]]&lt;&gt;"","Constuction",IF(Table3[[#This Row],[date approved]]&lt;&gt;"","Approved",IF(Table3[[#This Row],[date applied]]&lt;&gt;"","Applied",""))))</f>
        <v>Approved</v>
      </c>
      <c r="K40" t="s">
        <v>70</v>
      </c>
      <c r="N40">
        <f>Table3[[#This Row],[New dwellings]]-Table3[[#This Row],[Demo dwellings]]</f>
        <v>0</v>
      </c>
      <c r="P40">
        <v>39635</v>
      </c>
      <c r="Q40">
        <f>Table3[[#This Row],[New commercial]]-Table3[[#This Row],[demo commercial]]</f>
        <v>-39635</v>
      </c>
      <c r="T40">
        <f>Table3[[#This Row],[new industrial]]-Table3[[#This Row],[demo industrial]]</f>
        <v>0</v>
      </c>
      <c r="W40">
        <f>Table3[[#This Row],[new office]]-Table3[[#This Row],[demo office]]</f>
        <v>0</v>
      </c>
    </row>
    <row r="41" spans="1:24" x14ac:dyDescent="0.2">
      <c r="A41" t="s">
        <v>152</v>
      </c>
      <c r="B41" t="s">
        <v>151</v>
      </c>
      <c r="C41" t="s">
        <v>724</v>
      </c>
      <c r="D41" t="s">
        <v>153</v>
      </c>
      <c r="E41" s="4">
        <v>44256</v>
      </c>
      <c r="F41" s="4">
        <v>44279</v>
      </c>
      <c r="G41" t="s">
        <v>770</v>
      </c>
      <c r="J41" t="str">
        <f>IF(Table3[[#This Row],[Bldg permit finaled date]]&lt;&gt;"","Finaled",IF(Table3[[#This Row],[bldg permit issued date]]&lt;&gt;"","Constuction",IF(Table3[[#This Row],[date approved]]&lt;&gt;"","Approved",IF(Table3[[#This Row],[date applied]]&lt;&gt;"","Applied",""))))</f>
        <v>Approved</v>
      </c>
      <c r="K41" t="s">
        <v>101</v>
      </c>
      <c r="N41">
        <f>Table3[[#This Row],[New dwellings]]-Table3[[#This Row],[Demo dwellings]]</f>
        <v>0</v>
      </c>
      <c r="O41">
        <v>576</v>
      </c>
      <c r="Q41">
        <f>Table3[[#This Row],[New commercial]]-Table3[[#This Row],[demo commercial]]</f>
        <v>576</v>
      </c>
      <c r="T41">
        <f>Table3[[#This Row],[new industrial]]-Table3[[#This Row],[demo industrial]]</f>
        <v>0</v>
      </c>
      <c r="W41">
        <f>Table3[[#This Row],[new office]]-Table3[[#This Row],[demo office]]</f>
        <v>0</v>
      </c>
    </row>
    <row r="42" spans="1:24" ht="13.5" customHeight="1" x14ac:dyDescent="0.2">
      <c r="A42" t="s">
        <v>49</v>
      </c>
      <c r="B42" t="s">
        <v>127</v>
      </c>
      <c r="C42" t="s">
        <v>727</v>
      </c>
      <c r="D42" t="s">
        <v>128</v>
      </c>
      <c r="E42" s="4">
        <v>44117</v>
      </c>
      <c r="F42" s="4">
        <v>44252</v>
      </c>
      <c r="G42" t="s">
        <v>129</v>
      </c>
      <c r="H42" s="4">
        <v>44432</v>
      </c>
      <c r="J42" t="str">
        <f>IF(Table3[[#This Row],[Bldg permit finaled date]]&lt;&gt;"","Finaled",IF(Table3[[#This Row],[bldg permit issued date]]&lt;&gt;"","Constuction",IF(Table3[[#This Row],[date approved]]&lt;&gt;"","Approved",IF(Table3[[#This Row],[date applied]]&lt;&gt;"","Applied",""))))</f>
        <v>Constuction</v>
      </c>
      <c r="K42" t="s">
        <v>99</v>
      </c>
      <c r="L42">
        <v>3</v>
      </c>
      <c r="N42">
        <f>Table3[[#This Row],[New dwellings]]-Table3[[#This Row],[Demo dwellings]]</f>
        <v>3</v>
      </c>
      <c r="Q42">
        <f>Table3[[#This Row],[New commercial]]-Table3[[#This Row],[demo commercial]]</f>
        <v>0</v>
      </c>
      <c r="T42">
        <f>Table3[[#This Row],[new industrial]]-Table3[[#This Row],[demo industrial]]</f>
        <v>0</v>
      </c>
      <c r="W42">
        <f>Table3[[#This Row],[new office]]-Table3[[#This Row],[demo office]]</f>
        <v>0</v>
      </c>
    </row>
    <row r="43" spans="1:24" x14ac:dyDescent="0.2">
      <c r="A43" t="s">
        <v>19</v>
      </c>
      <c r="B43" t="s">
        <v>149</v>
      </c>
      <c r="D43" t="s">
        <v>148</v>
      </c>
      <c r="E43" s="4">
        <v>43713</v>
      </c>
      <c r="F43" s="4">
        <v>44236</v>
      </c>
      <c r="G43" t="s">
        <v>150</v>
      </c>
      <c r="H43" s="4">
        <v>44585</v>
      </c>
      <c r="I43" s="4">
        <v>45077</v>
      </c>
      <c r="J43" t="str">
        <f>IF(Table3[[#This Row],[Bldg permit finaled date]]&lt;&gt;"","Finaled",IF(Table3[[#This Row],[bldg permit issued date]]&lt;&gt;"","Constuction",IF(Table3[[#This Row],[date approved]]&lt;&gt;"","Approved",IF(Table3[[#This Row],[date applied]]&lt;&gt;"","Applied",""))))</f>
        <v>Finaled</v>
      </c>
      <c r="K43" t="s">
        <v>73</v>
      </c>
      <c r="L43">
        <v>3</v>
      </c>
      <c r="M43">
        <v>1</v>
      </c>
      <c r="N43">
        <f>Table3[[#This Row],[New dwellings]]-Table3[[#This Row],[Demo dwellings]]</f>
        <v>2</v>
      </c>
      <c r="Q43">
        <f>Table3[[#This Row],[New commercial]]-Table3[[#This Row],[demo commercial]]</f>
        <v>0</v>
      </c>
      <c r="T43">
        <f>Table3[[#This Row],[new industrial]]-Table3[[#This Row],[demo industrial]]</f>
        <v>0</v>
      </c>
      <c r="W43">
        <f>Table3[[#This Row],[new office]]-Table3[[#This Row],[demo office]]</f>
        <v>0</v>
      </c>
    </row>
    <row r="44" spans="1:24" s="8" customFormat="1" x14ac:dyDescent="0.2">
      <c r="A44" t="s">
        <v>20</v>
      </c>
      <c r="B44" t="s">
        <v>154</v>
      </c>
      <c r="C44" t="s">
        <v>723</v>
      </c>
      <c r="D44" t="s">
        <v>155</v>
      </c>
      <c r="E44" s="4">
        <v>43319</v>
      </c>
      <c r="F44" s="4">
        <v>44208</v>
      </c>
      <c r="G44" t="s">
        <v>379</v>
      </c>
      <c r="H44" s="4">
        <v>45029</v>
      </c>
      <c r="I44"/>
      <c r="J44" t="str">
        <f>IF(Table3[[#This Row],[Bldg permit finaled date]]&lt;&gt;"","Finaled",IF(Table3[[#This Row],[bldg permit issued date]]&lt;&gt;"","Constuction",IF(Table3[[#This Row],[date approved]]&lt;&gt;"","Approved",IF(Table3[[#This Row],[date applied]]&lt;&gt;"","Applied",""))))</f>
        <v>Constuction</v>
      </c>
      <c r="K44" t="s">
        <v>76</v>
      </c>
      <c r="L44">
        <v>175</v>
      </c>
      <c r="M44"/>
      <c r="N44">
        <f>Table3[[#This Row],[New dwellings]]-Table3[[#This Row],[Demo dwellings]]</f>
        <v>175</v>
      </c>
      <c r="O44">
        <v>11498</v>
      </c>
      <c r="P44">
        <v>20594</v>
      </c>
      <c r="Q44">
        <f>Table3[[#This Row],[New commercial]]-Table3[[#This Row],[demo commercial]]</f>
        <v>-9096</v>
      </c>
      <c r="R44"/>
      <c r="S44"/>
      <c r="T44">
        <f>Table3[[#This Row],[new industrial]]-Table3[[#This Row],[demo industrial]]</f>
        <v>0</v>
      </c>
      <c r="U44"/>
      <c r="V44"/>
      <c r="W44">
        <f>Table3[[#This Row],[new office]]-Table3[[#This Row],[demo office]]</f>
        <v>0</v>
      </c>
      <c r="X44"/>
    </row>
    <row r="45" spans="1:24" x14ac:dyDescent="0.2">
      <c r="A45" t="s">
        <v>54</v>
      </c>
      <c r="B45" t="s">
        <v>158</v>
      </c>
      <c r="C45" t="s">
        <v>723</v>
      </c>
      <c r="D45" t="s">
        <v>693</v>
      </c>
      <c r="E45" s="4">
        <v>44124</v>
      </c>
      <c r="F45" s="4">
        <v>44167</v>
      </c>
      <c r="G45" t="s">
        <v>364</v>
      </c>
      <c r="H45" s="4">
        <v>44740</v>
      </c>
      <c r="J45" t="str">
        <f>IF(Table3[[#This Row],[Bldg permit finaled date]]&lt;&gt;"","Finaled",IF(Table3[[#This Row],[bldg permit issued date]]&lt;&gt;"","Constuction",IF(Table3[[#This Row],[date approved]]&lt;&gt;"","Approved",IF(Table3[[#This Row],[date applied]]&lt;&gt;"","Applied",""))))</f>
        <v>Constuction</v>
      </c>
      <c r="K45" t="s">
        <v>70</v>
      </c>
      <c r="L45">
        <v>70</v>
      </c>
      <c r="N45">
        <f>Table3[[#This Row],[New dwellings]]-Table3[[#This Row],[Demo dwellings]]</f>
        <v>70</v>
      </c>
      <c r="O45">
        <v>30893</v>
      </c>
      <c r="P45">
        <v>21728</v>
      </c>
      <c r="Q45">
        <f>Table3[[#This Row],[New commercial]]-Table3[[#This Row],[demo commercial]]</f>
        <v>9165</v>
      </c>
      <c r="T45">
        <f>Table3[[#This Row],[new industrial]]-Table3[[#This Row],[demo industrial]]</f>
        <v>0</v>
      </c>
      <c r="W45">
        <f>Table3[[#This Row],[new office]]-Table3[[#This Row],[demo office]]</f>
        <v>0</v>
      </c>
    </row>
    <row r="46" spans="1:24" x14ac:dyDescent="0.2">
      <c r="A46" t="s">
        <v>53</v>
      </c>
      <c r="B46" t="s">
        <v>156</v>
      </c>
      <c r="C46" t="s">
        <v>718</v>
      </c>
      <c r="D46" t="s">
        <v>157</v>
      </c>
      <c r="E46" s="4">
        <v>43902</v>
      </c>
      <c r="F46" s="4">
        <v>44154</v>
      </c>
      <c r="G46" t="s">
        <v>380</v>
      </c>
      <c r="H46" s="4"/>
      <c r="J46" t="str">
        <f>IF(Table3[[#This Row],[Bldg permit finaled date]]&lt;&gt;"","Finaled",IF(Table3[[#This Row],[bldg permit issued date]]&lt;&gt;"","Constuction",IF(Table3[[#This Row],[date approved]]&lt;&gt;"","Approved",IF(Table3[[#This Row],[date applied]]&lt;&gt;"","Applied",""))))</f>
        <v>Approved</v>
      </c>
      <c r="K46" t="s">
        <v>84</v>
      </c>
      <c r="L46">
        <v>121</v>
      </c>
      <c r="M46">
        <v>6</v>
      </c>
      <c r="N46">
        <f>Table3[[#This Row],[New dwellings]]-Table3[[#This Row],[Demo dwellings]]</f>
        <v>115</v>
      </c>
      <c r="Q46">
        <f>Table3[[#This Row],[New commercial]]-Table3[[#This Row],[demo commercial]]</f>
        <v>0</v>
      </c>
      <c r="T46">
        <f>Table3[[#This Row],[new industrial]]-Table3[[#This Row],[demo industrial]]</f>
        <v>0</v>
      </c>
      <c r="W46">
        <f>Table3[[#This Row],[new office]]-Table3[[#This Row],[demo office]]</f>
        <v>0</v>
      </c>
    </row>
    <row r="47" spans="1:24" x14ac:dyDescent="0.2">
      <c r="A47" s="2" t="s">
        <v>57</v>
      </c>
      <c r="B47" s="2" t="s">
        <v>194</v>
      </c>
      <c r="C47" s="2"/>
      <c r="D47" t="s">
        <v>195</v>
      </c>
      <c r="E47" s="4">
        <v>43945</v>
      </c>
      <c r="F47" s="4">
        <v>44088</v>
      </c>
      <c r="G47" s="2" t="s">
        <v>196</v>
      </c>
      <c r="H47" s="4">
        <v>44175</v>
      </c>
      <c r="I47" s="4">
        <v>44488</v>
      </c>
      <c r="J47" t="str">
        <f>IF(Table3[[#This Row],[Bldg permit finaled date]]&lt;&gt;"","Finaled",IF(Table3[[#This Row],[bldg permit issued date]]&lt;&gt;"","Constuction",IF(Table3[[#This Row],[date approved]]&lt;&gt;"","Approved",IF(Table3[[#This Row],[date applied]]&lt;&gt;"","Applied",""))))</f>
        <v>Finaled</v>
      </c>
      <c r="K47" s="2" t="s">
        <v>197</v>
      </c>
      <c r="L47">
        <v>3</v>
      </c>
      <c r="N47">
        <f>Table3[[#This Row],[New dwellings]]-Table3[[#This Row],[Demo dwellings]]</f>
        <v>3</v>
      </c>
      <c r="Q47">
        <f>Table3[[#This Row],[New commercial]]-Table3[[#This Row],[demo commercial]]</f>
        <v>0</v>
      </c>
      <c r="T47">
        <f>Table3[[#This Row],[new industrial]]-Table3[[#This Row],[demo industrial]]</f>
        <v>0</v>
      </c>
      <c r="W47">
        <f>Table3[[#This Row],[new office]]-Table3[[#This Row],[demo office]]</f>
        <v>0</v>
      </c>
    </row>
    <row r="48" spans="1:24" x14ac:dyDescent="0.2">
      <c r="A48" t="s">
        <v>10</v>
      </c>
      <c r="B48" t="s">
        <v>159</v>
      </c>
      <c r="C48" t="s">
        <v>728</v>
      </c>
      <c r="D48" t="s">
        <v>161</v>
      </c>
      <c r="E48" s="4">
        <v>43853</v>
      </c>
      <c r="F48" s="4">
        <v>44005</v>
      </c>
      <c r="G48" t="s">
        <v>160</v>
      </c>
      <c r="H48" s="4">
        <v>44385</v>
      </c>
      <c r="I48" s="4">
        <v>45215</v>
      </c>
      <c r="J48" t="str">
        <f>IF(Table3[[#This Row],[Bldg permit finaled date]]&lt;&gt;"","Finaled",IF(Table3[[#This Row],[bldg permit issued date]]&lt;&gt;"","Constuction",IF(Table3[[#This Row],[date approved]]&lt;&gt;"","Approved",IF(Table3[[#This Row],[date applied]]&lt;&gt;"","Applied",""))))</f>
        <v>Finaled</v>
      </c>
      <c r="K48" t="s">
        <v>79</v>
      </c>
      <c r="L48">
        <v>4</v>
      </c>
      <c r="M48">
        <v>1</v>
      </c>
      <c r="N48">
        <f>Table3[[#This Row],[New dwellings]]-Table3[[#This Row],[Demo dwellings]]</f>
        <v>3</v>
      </c>
      <c r="Q48">
        <f>Table3[[#This Row],[New commercial]]-Table3[[#This Row],[demo commercial]]</f>
        <v>0</v>
      </c>
      <c r="T48">
        <f>Table3[[#This Row],[new industrial]]-Table3[[#This Row],[demo industrial]]</f>
        <v>0</v>
      </c>
      <c r="W48">
        <f>Table3[[#This Row],[new office]]-Table3[[#This Row],[demo office]]</f>
        <v>0</v>
      </c>
    </row>
    <row r="49" spans="1:24" x14ac:dyDescent="0.2">
      <c r="A49" t="s">
        <v>22</v>
      </c>
      <c r="B49" t="s">
        <v>713</v>
      </c>
      <c r="C49" t="s">
        <v>725</v>
      </c>
      <c r="D49" t="s">
        <v>642</v>
      </c>
      <c r="E49" s="4">
        <v>43278</v>
      </c>
      <c r="F49" s="4">
        <v>44748</v>
      </c>
      <c r="J49" t="str">
        <f>IF(Table3[[#This Row],[Bldg permit finaled date]]&lt;&gt;"","Finaled",IF(Table3[[#This Row],[bldg permit issued date]]&lt;&gt;"","Constuction",IF(Table3[[#This Row],[date approved]]&lt;&gt;"","Approved",IF(Table3[[#This Row],[date applied]]&lt;&gt;"","Applied",""))))</f>
        <v>Approved</v>
      </c>
      <c r="K49" t="s">
        <v>84</v>
      </c>
      <c r="L49">
        <v>3</v>
      </c>
      <c r="M49">
        <v>1</v>
      </c>
      <c r="N49">
        <f>Table3[[#This Row],[New dwellings]]-Table3[[#This Row],[Demo dwellings]]</f>
        <v>2</v>
      </c>
      <c r="Q49">
        <f>Table3[[#This Row],[New commercial]]-Table3[[#This Row],[demo commercial]]</f>
        <v>0</v>
      </c>
      <c r="T49">
        <f>Table3[[#This Row],[new industrial]]-Table3[[#This Row],[demo industrial]]</f>
        <v>0</v>
      </c>
      <c r="W49">
        <f>Table3[[#This Row],[new office]]-Table3[[#This Row],[demo office]]</f>
        <v>0</v>
      </c>
    </row>
    <row r="50" spans="1:24" x14ac:dyDescent="0.2">
      <c r="A50" t="s">
        <v>164</v>
      </c>
      <c r="B50" t="s">
        <v>703</v>
      </c>
      <c r="C50" t="s">
        <v>718</v>
      </c>
      <c r="D50" t="s">
        <v>165</v>
      </c>
      <c r="E50" s="4">
        <v>43508</v>
      </c>
      <c r="F50" s="4">
        <v>43963</v>
      </c>
      <c r="G50" s="2" t="s">
        <v>628</v>
      </c>
      <c r="J50" t="str">
        <f>IF(Table3[[#This Row],[Bldg permit finaled date]]&lt;&gt;"","Finaled",IF(Table3[[#This Row],[bldg permit issued date]]&lt;&gt;"","Constuction",IF(Table3[[#This Row],[date approved]]&lt;&gt;"","Approved",IF(Table3[[#This Row],[date applied]]&lt;&gt;"","Applied",""))))</f>
        <v>Approved</v>
      </c>
      <c r="K50" t="s">
        <v>94</v>
      </c>
      <c r="L50">
        <v>16</v>
      </c>
      <c r="N50">
        <f>Table3[[#This Row],[New dwellings]]-Table3[[#This Row],[Demo dwellings]]</f>
        <v>16</v>
      </c>
      <c r="P50">
        <v>33360</v>
      </c>
      <c r="Q50">
        <f>Table3[[#This Row],[New commercial]]-Table3[[#This Row],[demo commercial]]</f>
        <v>-33360</v>
      </c>
      <c r="T50">
        <f>Table3[[#This Row],[new industrial]]-Table3[[#This Row],[demo industrial]]</f>
        <v>0</v>
      </c>
      <c r="W50">
        <f>Table3[[#This Row],[new office]]-Table3[[#This Row],[demo office]]</f>
        <v>0</v>
      </c>
    </row>
    <row r="51" spans="1:24" x14ac:dyDescent="0.2">
      <c r="A51" t="s">
        <v>8</v>
      </c>
      <c r="B51" t="s">
        <v>752</v>
      </c>
      <c r="C51" t="s">
        <v>725</v>
      </c>
      <c r="D51" t="s">
        <v>753</v>
      </c>
      <c r="E51" s="4">
        <v>43522</v>
      </c>
      <c r="F51" s="4">
        <v>43937</v>
      </c>
      <c r="G51" t="s">
        <v>654</v>
      </c>
      <c r="J51" t="str">
        <f>IF(Table3[[#This Row],[Bldg permit finaled date]]&lt;&gt;"","Finaled",IF(Table3[[#This Row],[bldg permit issued date]]&lt;&gt;"","Constuction",IF(Table3[[#This Row],[date approved]]&lt;&gt;"","Approved",IF(Table3[[#This Row],[date applied]]&lt;&gt;"","Applied",""))))</f>
        <v>Approved</v>
      </c>
      <c r="K51" t="s">
        <v>163</v>
      </c>
      <c r="L51">
        <v>2</v>
      </c>
      <c r="N51">
        <f>Table3[[#This Row],[New dwellings]]-Table3[[#This Row],[Demo dwellings]]</f>
        <v>2</v>
      </c>
      <c r="O51">
        <v>2540</v>
      </c>
      <c r="P51">
        <v>832</v>
      </c>
      <c r="Q51">
        <f>Table3[[#This Row],[New commercial]]-Table3[[#This Row],[demo commercial]]</f>
        <v>1708</v>
      </c>
      <c r="T51">
        <f>Table3[[#This Row],[new industrial]]-Table3[[#This Row],[demo industrial]]</f>
        <v>0</v>
      </c>
      <c r="W51">
        <f>Table3[[#This Row],[new office]]-Table3[[#This Row],[demo office]]</f>
        <v>0</v>
      </c>
    </row>
    <row r="52" spans="1:24" x14ac:dyDescent="0.2">
      <c r="A52" s="2" t="s">
        <v>56</v>
      </c>
      <c r="B52" s="2" t="s">
        <v>191</v>
      </c>
      <c r="C52" s="2"/>
      <c r="D52" t="s">
        <v>192</v>
      </c>
      <c r="E52" s="4">
        <v>43839</v>
      </c>
      <c r="F52" s="4">
        <v>43935</v>
      </c>
      <c r="G52" s="2" t="s">
        <v>193</v>
      </c>
      <c r="H52" s="4">
        <v>44137</v>
      </c>
      <c r="I52" s="4">
        <v>44586</v>
      </c>
      <c r="J52" t="str">
        <f>IF(Table3[[#This Row],[Bldg permit finaled date]]&lt;&gt;"","Finaled",IF(Table3[[#This Row],[bldg permit issued date]]&lt;&gt;"","Constuction",IF(Table3[[#This Row],[date approved]]&lt;&gt;"","Approved",IF(Table3[[#This Row],[date applied]]&lt;&gt;"","Applied",""))))</f>
        <v>Finaled</v>
      </c>
      <c r="K52" s="2" t="s">
        <v>101</v>
      </c>
      <c r="N52">
        <f>Table3[[#This Row],[New dwellings]]-Table3[[#This Row],[Demo dwellings]]</f>
        <v>0</v>
      </c>
      <c r="O52">
        <v>19800</v>
      </c>
      <c r="Q52">
        <f>Table3[[#This Row],[New commercial]]-Table3[[#This Row],[demo commercial]]</f>
        <v>19800</v>
      </c>
      <c r="T52">
        <f>Table3[[#This Row],[new industrial]]-Table3[[#This Row],[demo industrial]]</f>
        <v>0</v>
      </c>
      <c r="W52">
        <f>Table3[[#This Row],[new office]]-Table3[[#This Row],[demo office]]</f>
        <v>0</v>
      </c>
    </row>
    <row r="53" spans="1:24" ht="12.75" customHeight="1" x14ac:dyDescent="0.2">
      <c r="A53" t="s">
        <v>4</v>
      </c>
      <c r="B53" t="s">
        <v>80</v>
      </c>
      <c r="C53" t="s">
        <v>718</v>
      </c>
      <c r="D53" t="s">
        <v>83</v>
      </c>
      <c r="E53" s="4">
        <v>43640</v>
      </c>
      <c r="F53" s="4">
        <v>43775</v>
      </c>
      <c r="G53" t="s">
        <v>82</v>
      </c>
      <c r="H53" s="4">
        <v>44117</v>
      </c>
      <c r="I53" s="4">
        <v>45244</v>
      </c>
      <c r="J53" t="str">
        <f>IF(Table3[[#This Row],[Bldg permit finaled date]]&lt;&gt;"","Finaled",IF(Table3[[#This Row],[bldg permit issued date]]&lt;&gt;"","Constuction",IF(Table3[[#This Row],[date approved]]&lt;&gt;"","Approved",IF(Table3[[#This Row],[date applied]]&lt;&gt;"","Applied",""))))</f>
        <v>Finaled</v>
      </c>
      <c r="K53" t="s">
        <v>84</v>
      </c>
      <c r="L53">
        <v>7</v>
      </c>
      <c r="N53">
        <f>Table3[[#This Row],[New dwellings]]-Table3[[#This Row],[Demo dwellings]]</f>
        <v>7</v>
      </c>
      <c r="P53">
        <v>3652</v>
      </c>
      <c r="Q53">
        <f>Table3[[#This Row],[New commercial]]-Table3[[#This Row],[demo commercial]]</f>
        <v>-3652</v>
      </c>
      <c r="T53">
        <f>Table3[[#This Row],[new industrial]]-Table3[[#This Row],[demo industrial]]</f>
        <v>0</v>
      </c>
      <c r="W53">
        <f>Table3[[#This Row],[new office]]-Table3[[#This Row],[demo office]]</f>
        <v>0</v>
      </c>
    </row>
    <row r="54" spans="1:24" x14ac:dyDescent="0.2">
      <c r="A54" t="s">
        <v>167</v>
      </c>
      <c r="B54" t="s">
        <v>168</v>
      </c>
      <c r="C54" t="s">
        <v>718</v>
      </c>
      <c r="D54" s="2" t="s">
        <v>169</v>
      </c>
      <c r="E54" s="4">
        <v>43158</v>
      </c>
      <c r="F54" s="4">
        <v>43760</v>
      </c>
      <c r="J54" t="str">
        <f>IF(Table3[[#This Row],[Bldg permit finaled date]]&lt;&gt;"","Finaled",IF(Table3[[#This Row],[bldg permit issued date]]&lt;&gt;"","Constuction",IF(Table3[[#This Row],[date approved]]&lt;&gt;"","Approved",IF(Table3[[#This Row],[date applied]]&lt;&gt;"","Applied",""))))</f>
        <v>Approved</v>
      </c>
      <c r="K54" t="s">
        <v>114</v>
      </c>
      <c r="L54">
        <v>89</v>
      </c>
      <c r="N54">
        <f>Table3[[#This Row],[New dwellings]]-Table3[[#This Row],[Demo dwellings]]</f>
        <v>89</v>
      </c>
      <c r="O54">
        <v>16188</v>
      </c>
      <c r="Q54">
        <f>Table3[[#This Row],[New commercial]]-Table3[[#This Row],[demo commercial]]</f>
        <v>16188</v>
      </c>
      <c r="T54">
        <f>Table3[[#This Row],[new industrial]]-Table3[[#This Row],[demo industrial]]</f>
        <v>0</v>
      </c>
      <c r="W54">
        <f>Table3[[#This Row],[new office]]-Table3[[#This Row],[demo office]]</f>
        <v>0</v>
      </c>
    </row>
    <row r="55" spans="1:24" x14ac:dyDescent="0.2">
      <c r="A55" t="s">
        <v>23</v>
      </c>
      <c r="B55" t="s">
        <v>166</v>
      </c>
      <c r="C55" t="s">
        <v>726</v>
      </c>
      <c r="D55" t="s">
        <v>655</v>
      </c>
      <c r="E55" s="4">
        <v>43537</v>
      </c>
      <c r="F55" s="4">
        <v>43740</v>
      </c>
      <c r="J55" t="str">
        <f>IF(Table3[[#This Row],[Bldg permit finaled date]]&lt;&gt;"","Finaled",IF(Table3[[#This Row],[bldg permit issued date]]&lt;&gt;"","Constuction",IF(Table3[[#This Row],[date approved]]&lt;&gt;"","Approved",IF(Table3[[#This Row],[date applied]]&lt;&gt;"","Applied",""))))</f>
        <v>Approved</v>
      </c>
      <c r="K55" t="s">
        <v>79</v>
      </c>
      <c r="L55">
        <v>2</v>
      </c>
      <c r="N55">
        <f>Table3[[#This Row],[New dwellings]]-Table3[[#This Row],[Demo dwellings]]</f>
        <v>2</v>
      </c>
      <c r="Q55">
        <f>Table3[[#This Row],[New commercial]]-Table3[[#This Row],[demo commercial]]</f>
        <v>0</v>
      </c>
      <c r="T55">
        <f>Table3[[#This Row],[new industrial]]-Table3[[#This Row],[demo industrial]]</f>
        <v>0</v>
      </c>
      <c r="W55">
        <f>Table3[[#This Row],[new office]]-Table3[[#This Row],[demo office]]</f>
        <v>0</v>
      </c>
    </row>
    <row r="56" spans="1:24" x14ac:dyDescent="0.2">
      <c r="A56" t="s">
        <v>183</v>
      </c>
      <c r="B56" t="s">
        <v>184</v>
      </c>
      <c r="D56" t="s">
        <v>185</v>
      </c>
      <c r="E56" s="4">
        <v>43528</v>
      </c>
      <c r="F56" s="4">
        <v>43726</v>
      </c>
      <c r="G56" t="s">
        <v>186</v>
      </c>
      <c r="H56" s="4">
        <v>44272</v>
      </c>
      <c r="I56" s="4">
        <v>44719</v>
      </c>
      <c r="J56" t="str">
        <f>IF(Table3[[#This Row],[Bldg permit finaled date]]&lt;&gt;"","Finaled",IF(Table3[[#This Row],[bldg permit issued date]]&lt;&gt;"","Constuction",IF(Table3[[#This Row],[date approved]]&lt;&gt;"","Approved",IF(Table3[[#This Row],[date applied]]&lt;&gt;"","Applied",""))))</f>
        <v>Finaled</v>
      </c>
      <c r="K56" t="s">
        <v>73</v>
      </c>
      <c r="L56">
        <v>6</v>
      </c>
      <c r="M56">
        <v>1</v>
      </c>
      <c r="N56">
        <f>Table3[[#This Row],[New dwellings]]-Table3[[#This Row],[Demo dwellings]]</f>
        <v>5</v>
      </c>
      <c r="Q56">
        <f>Table3[[#This Row],[New commercial]]-Table3[[#This Row],[demo commercial]]</f>
        <v>0</v>
      </c>
      <c r="T56">
        <f>Table3[[#This Row],[new industrial]]-Table3[[#This Row],[demo industrial]]</f>
        <v>0</v>
      </c>
      <c r="W56">
        <f>Table3[[#This Row],[new office]]-Table3[[#This Row],[demo office]]</f>
        <v>0</v>
      </c>
    </row>
    <row r="57" spans="1:24" x14ac:dyDescent="0.2">
      <c r="A57" t="s">
        <v>18</v>
      </c>
      <c r="B57" t="s">
        <v>170</v>
      </c>
      <c r="C57" t="s">
        <v>724</v>
      </c>
      <c r="D57" t="s">
        <v>633</v>
      </c>
      <c r="E57" s="4">
        <v>43661</v>
      </c>
      <c r="F57" s="4">
        <v>43685</v>
      </c>
      <c r="H57" t="s">
        <v>386</v>
      </c>
      <c r="J57" t="str">
        <f>IF(Table3[[#This Row],[Bldg permit finaled date]]&lt;&gt;"","Finaled",IF(Table3[[#This Row],[bldg permit issued date]]&lt;&gt;"","Constuction",IF(Table3[[#This Row],[date approved]]&lt;&gt;"","Approved",IF(Table3[[#This Row],[date applied]]&lt;&gt;"","Applied",""))))</f>
        <v>Constuction</v>
      </c>
      <c r="K57" t="s">
        <v>94</v>
      </c>
      <c r="N57">
        <f>Table3[[#This Row],[New dwellings]]-Table3[[#This Row],[Demo dwellings]]</f>
        <v>0</v>
      </c>
      <c r="Q57">
        <f>Table3[[#This Row],[New commercial]]-Table3[[#This Row],[demo commercial]]</f>
        <v>0</v>
      </c>
      <c r="R57">
        <v>7500</v>
      </c>
      <c r="T57">
        <f>Table3[[#This Row],[new industrial]]-Table3[[#This Row],[demo industrial]]</f>
        <v>7500</v>
      </c>
      <c r="W57">
        <f>Table3[[#This Row],[new office]]-Table3[[#This Row],[demo office]]</f>
        <v>0</v>
      </c>
    </row>
    <row r="58" spans="1:24" ht="15" customHeight="1" x14ac:dyDescent="0.2">
      <c r="A58" s="2" t="s">
        <v>17</v>
      </c>
      <c r="B58" s="2" t="s">
        <v>198</v>
      </c>
      <c r="C58" s="2"/>
      <c r="D58" t="s">
        <v>199</v>
      </c>
      <c r="E58" s="4">
        <v>43454</v>
      </c>
      <c r="F58" s="4">
        <v>43630</v>
      </c>
      <c r="G58" t="s">
        <v>200</v>
      </c>
      <c r="H58" s="4">
        <v>43879</v>
      </c>
      <c r="I58" s="4">
        <v>44459</v>
      </c>
      <c r="J58" t="str">
        <f>IF(Table3[[#This Row],[Bldg permit finaled date]]&lt;&gt;"","Finaled",IF(Table3[[#This Row],[bldg permit issued date]]&lt;&gt;"","Constuction",IF(Table3[[#This Row],[date approved]]&lt;&gt;"","Approved",IF(Table3[[#This Row],[date applied]]&lt;&gt;"","Applied",""))))</f>
        <v>Finaled</v>
      </c>
      <c r="K58" t="s">
        <v>101</v>
      </c>
      <c r="N58">
        <f>Table3[[#This Row],[New dwellings]]-Table3[[#This Row],[Demo dwellings]]</f>
        <v>0</v>
      </c>
      <c r="P58">
        <v>1194</v>
      </c>
      <c r="Q58">
        <f>Table3[[#This Row],[New commercial]]-Table3[[#This Row],[demo commercial]]</f>
        <v>-1194</v>
      </c>
      <c r="R58">
        <v>14052</v>
      </c>
      <c r="T58">
        <f>Table3[[#This Row],[new industrial]]-Table3[[#This Row],[demo industrial]]</f>
        <v>14052</v>
      </c>
      <c r="W58">
        <f>Table3[[#This Row],[new office]]-Table3[[#This Row],[demo office]]</f>
        <v>0</v>
      </c>
    </row>
    <row r="59" spans="1:24" x14ac:dyDescent="0.2">
      <c r="A59" t="s">
        <v>208</v>
      </c>
      <c r="B59" t="s">
        <v>209</v>
      </c>
      <c r="D59" t="s">
        <v>210</v>
      </c>
      <c r="E59" s="4">
        <v>43410</v>
      </c>
      <c r="F59" s="4">
        <v>43502</v>
      </c>
      <c r="G59" t="s">
        <v>211</v>
      </c>
      <c r="H59" s="4">
        <v>43720</v>
      </c>
      <c r="I59" s="4">
        <v>44266</v>
      </c>
      <c r="J59" t="str">
        <f>IF(Table3[[#This Row],[Bldg permit finaled date]]&lt;&gt;"","Finaled",IF(Table3[[#This Row],[bldg permit issued date]]&lt;&gt;"","Constuction",IF(Table3[[#This Row],[date approved]]&lt;&gt;"","Approved",IF(Table3[[#This Row],[date applied]]&lt;&gt;"","Applied",""))))</f>
        <v>Finaled</v>
      </c>
      <c r="K59" t="s">
        <v>94</v>
      </c>
      <c r="L59">
        <v>2</v>
      </c>
      <c r="N59">
        <f>Table3[[#This Row],[New dwellings]]-Table3[[#This Row],[Demo dwellings]]</f>
        <v>2</v>
      </c>
      <c r="Q59">
        <f>Table3[[#This Row],[New commercial]]-Table3[[#This Row],[demo commercial]]</f>
        <v>0</v>
      </c>
      <c r="T59">
        <f>Table3[[#This Row],[new industrial]]-Table3[[#This Row],[demo industrial]]</f>
        <v>0</v>
      </c>
      <c r="W59">
        <f>Table3[[#This Row],[new office]]-Table3[[#This Row],[demo office]]</f>
        <v>0</v>
      </c>
    </row>
    <row r="60" spans="1:24" x14ac:dyDescent="0.2">
      <c r="A60" t="s">
        <v>187</v>
      </c>
      <c r="B60" t="s">
        <v>188</v>
      </c>
      <c r="C60" t="s">
        <v>723</v>
      </c>
      <c r="D60" s="2" t="s">
        <v>189</v>
      </c>
      <c r="E60" s="4">
        <v>43384</v>
      </c>
      <c r="F60" s="4">
        <v>43489</v>
      </c>
      <c r="G60" s="2" t="s">
        <v>190</v>
      </c>
      <c r="H60" s="4">
        <v>43647</v>
      </c>
      <c r="I60" s="4">
        <v>43845</v>
      </c>
      <c r="J60" t="str">
        <f>IF(Table3[[#This Row],[Bldg permit finaled date]]&lt;&gt;"","Finaled",IF(Table3[[#This Row],[bldg permit issued date]]&lt;&gt;"","Constuction",IF(Table3[[#This Row],[date approved]]&lt;&gt;"","Approved",IF(Table3[[#This Row],[date applied]]&lt;&gt;"","Applied",""))))</f>
        <v>Finaled</v>
      </c>
      <c r="K60" s="2" t="s">
        <v>101</v>
      </c>
      <c r="N60">
        <f>Table3[[#This Row],[New dwellings]]-Table3[[#This Row],[Demo dwellings]]</f>
        <v>0</v>
      </c>
      <c r="Q60">
        <f>Table3[[#This Row],[New commercial]]-Table3[[#This Row],[demo commercial]]</f>
        <v>0</v>
      </c>
      <c r="R60">
        <v>1435</v>
      </c>
      <c r="T60">
        <f>Table3[[#This Row],[new industrial]]-Table3[[#This Row],[demo industrial]]</f>
        <v>1435</v>
      </c>
      <c r="W60">
        <f>Table3[[#This Row],[new office]]-Table3[[#This Row],[demo office]]</f>
        <v>0</v>
      </c>
    </row>
    <row r="61" spans="1:24" x14ac:dyDescent="0.2">
      <c r="A61" t="s">
        <v>13</v>
      </c>
      <c r="B61" t="s">
        <v>171</v>
      </c>
      <c r="C61" t="s">
        <v>723</v>
      </c>
      <c r="D61" t="s">
        <v>173</v>
      </c>
      <c r="E61" s="4">
        <v>43227</v>
      </c>
      <c r="F61" s="4">
        <v>43445</v>
      </c>
      <c r="G61" t="s">
        <v>172</v>
      </c>
      <c r="H61" s="4">
        <v>44334</v>
      </c>
      <c r="J61" t="str">
        <f>IF(Table3[[#This Row],[Bldg permit finaled date]]&lt;&gt;"","Finaled",IF(Table3[[#This Row],[bldg permit issued date]]&lt;&gt;"","Constuction",IF(Table3[[#This Row],[date approved]]&lt;&gt;"","Approved",IF(Table3[[#This Row],[date applied]]&lt;&gt;"","Applied",""))))</f>
        <v>Constuction</v>
      </c>
      <c r="K61" t="s">
        <v>70</v>
      </c>
      <c r="L61">
        <v>205</v>
      </c>
      <c r="N61">
        <f>Table3[[#This Row],[New dwellings]]-Table3[[#This Row],[Demo dwellings]]</f>
        <v>205</v>
      </c>
      <c r="O61">
        <v>10656</v>
      </c>
      <c r="P61">
        <v>34000</v>
      </c>
      <c r="Q61">
        <f>Table3[[#This Row],[New commercial]]-Table3[[#This Row],[demo commercial]]</f>
        <v>-23344</v>
      </c>
      <c r="T61">
        <f>Table3[[#This Row],[new industrial]]-Table3[[#This Row],[demo industrial]]</f>
        <v>0</v>
      </c>
      <c r="W61">
        <f>Table3[[#This Row],[new office]]-Table3[[#This Row],[demo office]]</f>
        <v>0</v>
      </c>
    </row>
    <row r="62" spans="1:24" x14ac:dyDescent="0.2">
      <c r="A62" t="s">
        <v>174</v>
      </c>
      <c r="B62" t="s">
        <v>705</v>
      </c>
      <c r="C62" t="s">
        <v>724</v>
      </c>
      <c r="D62" t="s">
        <v>656</v>
      </c>
      <c r="E62" s="4">
        <v>42899</v>
      </c>
      <c r="F62" s="4">
        <v>43369</v>
      </c>
      <c r="J62" t="str">
        <f>IF(Table3[[#This Row],[Bldg permit finaled date]]&lt;&gt;"","Finaled",IF(Table3[[#This Row],[bldg permit issued date]]&lt;&gt;"","Constuction",IF(Table3[[#This Row],[date approved]]&lt;&gt;"","Approved",IF(Table3[[#This Row],[date applied]]&lt;&gt;"","Applied",""))))</f>
        <v>Approved</v>
      </c>
      <c r="K62" t="s">
        <v>79</v>
      </c>
      <c r="N62">
        <f>Table3[[#This Row],[New dwellings]]-Table3[[#This Row],[Demo dwellings]]</f>
        <v>0</v>
      </c>
      <c r="O62">
        <v>5370</v>
      </c>
      <c r="Q62">
        <f>Table3[[#This Row],[New commercial]]-Table3[[#This Row],[demo commercial]]</f>
        <v>5370</v>
      </c>
      <c r="T62">
        <f>Table3[[#This Row],[new industrial]]-Table3[[#This Row],[demo industrial]]</f>
        <v>0</v>
      </c>
      <c r="W62">
        <f>Table3[[#This Row],[new office]]-Table3[[#This Row],[demo office]]</f>
        <v>0</v>
      </c>
    </row>
    <row r="63" spans="1:24" x14ac:dyDescent="0.2">
      <c r="A63" t="s">
        <v>582</v>
      </c>
      <c r="B63" t="s">
        <v>175</v>
      </c>
      <c r="C63" t="s">
        <v>718</v>
      </c>
      <c r="D63" s="2" t="s">
        <v>716</v>
      </c>
      <c r="E63" s="4">
        <v>40240</v>
      </c>
      <c r="F63" s="4">
        <v>43368</v>
      </c>
      <c r="J63" t="str">
        <f>IF(Table3[[#This Row],[Bldg permit finaled date]]&lt;&gt;"","Finaled",IF(Table3[[#This Row],[bldg permit issued date]]&lt;&gt;"","Constuction",IF(Table3[[#This Row],[date approved]]&lt;&gt;"","Approved",IF(Table3[[#This Row],[date applied]]&lt;&gt;"","Applied",""))))</f>
        <v>Approved</v>
      </c>
      <c r="K63" t="s">
        <v>79</v>
      </c>
      <c r="L63">
        <v>32</v>
      </c>
      <c r="N63">
        <f>Table3[[#This Row],[New dwellings]]-Table3[[#This Row],[Demo dwellings]]</f>
        <v>32</v>
      </c>
      <c r="Q63">
        <f>Table3[[#This Row],[New commercial]]-Table3[[#This Row],[demo commercial]]</f>
        <v>0</v>
      </c>
      <c r="T63">
        <f>Table3[[#This Row],[new industrial]]-Table3[[#This Row],[demo industrial]]</f>
        <v>0</v>
      </c>
      <c r="W63">
        <f>Table3[[#This Row],[new office]]-Table3[[#This Row],[demo office]]</f>
        <v>0</v>
      </c>
    </row>
    <row r="64" spans="1:24" s="7" customFormat="1" x14ac:dyDescent="0.2">
      <c r="A64" t="s">
        <v>12</v>
      </c>
      <c r="B64" t="s">
        <v>708</v>
      </c>
      <c r="C64" t="s">
        <v>724</v>
      </c>
      <c r="D64" t="s">
        <v>709</v>
      </c>
      <c r="E64" s="4">
        <v>42256</v>
      </c>
      <c r="F64" s="4">
        <v>43326</v>
      </c>
      <c r="G64"/>
      <c r="H64"/>
      <c r="I64"/>
      <c r="J64" t="str">
        <f>IF(Table3[[#This Row],[Bldg permit finaled date]]&lt;&gt;"","Finaled",IF(Table3[[#This Row],[bldg permit issued date]]&lt;&gt;"","Constuction",IF(Table3[[#This Row],[date approved]]&lt;&gt;"","Approved",IF(Table3[[#This Row],[date applied]]&lt;&gt;"","Applied",""))))</f>
        <v>Approved</v>
      </c>
      <c r="K64" t="s">
        <v>163</v>
      </c>
      <c r="L64">
        <v>12</v>
      </c>
      <c r="M64"/>
      <c r="N64">
        <f>Table3[[#This Row],[New dwellings]]-Table3[[#This Row],[Demo dwellings]]</f>
        <v>12</v>
      </c>
      <c r="O64">
        <v>1600</v>
      </c>
      <c r="P64"/>
      <c r="Q64">
        <f>Table3[[#This Row],[New commercial]]-Table3[[#This Row],[demo commercial]]</f>
        <v>1600</v>
      </c>
      <c r="R64"/>
      <c r="S64"/>
      <c r="T64">
        <f>Table3[[#This Row],[new industrial]]-Table3[[#This Row],[demo industrial]]</f>
        <v>0</v>
      </c>
      <c r="U64"/>
      <c r="V64"/>
      <c r="W64">
        <f>Table3[[#This Row],[new office]]-Table3[[#This Row],[demo office]]</f>
        <v>0</v>
      </c>
      <c r="X64"/>
    </row>
    <row r="65" spans="1:24" x14ac:dyDescent="0.2">
      <c r="A65" t="s">
        <v>60</v>
      </c>
      <c r="B65" t="s">
        <v>204</v>
      </c>
      <c r="C65" t="s">
        <v>718</v>
      </c>
      <c r="D65" t="s">
        <v>205</v>
      </c>
      <c r="E65" s="4">
        <v>42802</v>
      </c>
      <c r="F65" s="4">
        <v>43299</v>
      </c>
      <c r="G65" t="s">
        <v>207</v>
      </c>
      <c r="H65" s="4">
        <v>43755</v>
      </c>
      <c r="I65" s="4">
        <v>44426</v>
      </c>
      <c r="J65" t="str">
        <f>IF(Table3[[#This Row],[Bldg permit finaled date]]&lt;&gt;"","Finaled",IF(Table3[[#This Row],[bldg permit issued date]]&lt;&gt;"","Constuction",IF(Table3[[#This Row],[date approved]]&lt;&gt;"","Approved",IF(Table3[[#This Row],[date applied]]&lt;&gt;"","Applied",""))))</f>
        <v>Finaled</v>
      </c>
      <c r="K65" t="s">
        <v>206</v>
      </c>
      <c r="L65">
        <v>10</v>
      </c>
      <c r="N65">
        <f>Table3[[#This Row],[New dwellings]]-Table3[[#This Row],[Demo dwellings]]</f>
        <v>10</v>
      </c>
      <c r="Q65">
        <f>Table3[[#This Row],[New commercial]]-Table3[[#This Row],[demo commercial]]</f>
        <v>0</v>
      </c>
      <c r="T65">
        <f>Table3[[#This Row],[new industrial]]-Table3[[#This Row],[demo industrial]]</f>
        <v>0</v>
      </c>
      <c r="W65">
        <f>Table3[[#This Row],[new office]]-Table3[[#This Row],[demo office]]</f>
        <v>0</v>
      </c>
    </row>
    <row r="66" spans="1:24" x14ac:dyDescent="0.2">
      <c r="A66" t="s">
        <v>55</v>
      </c>
      <c r="B66" t="s">
        <v>162</v>
      </c>
      <c r="C66" t="s">
        <v>726</v>
      </c>
      <c r="D66" t="s">
        <v>653</v>
      </c>
      <c r="E66" s="4">
        <v>43160</v>
      </c>
      <c r="F66" s="4">
        <v>43286</v>
      </c>
      <c r="J66" t="str">
        <f>IF(Table3[[#This Row],[Bldg permit finaled date]]&lt;&gt;"","Finaled",IF(Table3[[#This Row],[bldg permit issued date]]&lt;&gt;"","Constuction",IF(Table3[[#This Row],[date approved]]&lt;&gt;"","Approved",IF(Table3[[#This Row],[date applied]]&lt;&gt;"","Applied",""))))</f>
        <v>Approved</v>
      </c>
      <c r="K66" t="s">
        <v>79</v>
      </c>
      <c r="L66">
        <v>2</v>
      </c>
      <c r="N66">
        <f>Table3[[#This Row],[New dwellings]]-Table3[[#This Row],[Demo dwellings]]</f>
        <v>2</v>
      </c>
      <c r="Q66">
        <f>Table3[[#This Row],[New commercial]]-Table3[[#This Row],[demo commercial]]</f>
        <v>0</v>
      </c>
      <c r="T66">
        <f>Table3[[#This Row],[new industrial]]-Table3[[#This Row],[demo industrial]]</f>
        <v>0</v>
      </c>
      <c r="W66">
        <f>Table3[[#This Row],[new office]]-Table3[[#This Row],[demo office]]</f>
        <v>0</v>
      </c>
    </row>
    <row r="67" spans="1:24" x14ac:dyDescent="0.2">
      <c r="A67" s="2" t="s">
        <v>291</v>
      </c>
      <c r="B67" s="2" t="s">
        <v>292</v>
      </c>
      <c r="C67" s="2"/>
      <c r="D67" t="s">
        <v>293</v>
      </c>
      <c r="E67" s="4">
        <v>43048</v>
      </c>
      <c r="F67" s="4">
        <v>43278</v>
      </c>
      <c r="G67" s="2" t="s">
        <v>294</v>
      </c>
      <c r="I67" s="4">
        <v>44042</v>
      </c>
      <c r="J67" t="str">
        <f>IF(Table3[[#This Row],[Bldg permit finaled date]]&lt;&gt;"","Finaled",IF(Table3[[#This Row],[bldg permit issued date]]&lt;&gt;"","Constuction",IF(Table3[[#This Row],[date approved]]&lt;&gt;"","Approved",IF(Table3[[#This Row],[date applied]]&lt;&gt;"","Applied",""))))</f>
        <v>Finaled</v>
      </c>
      <c r="K67" s="2" t="s">
        <v>101</v>
      </c>
      <c r="L67">
        <v>2</v>
      </c>
      <c r="N67">
        <f>Table3[[#This Row],[New dwellings]]-Table3[[#This Row],[Demo dwellings]]</f>
        <v>2</v>
      </c>
      <c r="O67">
        <v>11520</v>
      </c>
      <c r="Q67">
        <f>Table3[[#This Row],[New commercial]]-Table3[[#This Row],[demo commercial]]</f>
        <v>11520</v>
      </c>
      <c r="T67">
        <f>Table3[[#This Row],[new industrial]]-Table3[[#This Row],[demo industrial]]</f>
        <v>0</v>
      </c>
      <c r="W67">
        <f>Table3[[#This Row],[new office]]-Table3[[#This Row],[demo office]]</f>
        <v>0</v>
      </c>
    </row>
    <row r="68" spans="1:24" x14ac:dyDescent="0.2">
      <c r="A68" t="s">
        <v>5</v>
      </c>
      <c r="B68" t="s">
        <v>177</v>
      </c>
      <c r="C68" t="s">
        <v>728</v>
      </c>
      <c r="D68" t="s">
        <v>178</v>
      </c>
      <c r="E68" s="4">
        <v>42831</v>
      </c>
      <c r="F68" s="4">
        <v>43227</v>
      </c>
      <c r="G68" t="s">
        <v>179</v>
      </c>
      <c r="H68" s="4">
        <v>44264</v>
      </c>
      <c r="J68" t="str">
        <f>IF(Table3[[#This Row],[Bldg permit finaled date]]&lt;&gt;"","Finaled",IF(Table3[[#This Row],[bldg permit issued date]]&lt;&gt;"","Constuction",IF(Table3[[#This Row],[date approved]]&lt;&gt;"","Approved",IF(Table3[[#This Row],[date applied]]&lt;&gt;"","Applied",""))))</f>
        <v>Constuction</v>
      </c>
      <c r="K68" t="s">
        <v>73</v>
      </c>
      <c r="L68">
        <v>4</v>
      </c>
      <c r="M68">
        <v>1</v>
      </c>
      <c r="N68">
        <f>Table3[[#This Row],[New dwellings]]-Table3[[#This Row],[Demo dwellings]]</f>
        <v>3</v>
      </c>
      <c r="Q68">
        <f>Table3[[#This Row],[New commercial]]-Table3[[#This Row],[demo commercial]]</f>
        <v>0</v>
      </c>
      <c r="T68">
        <f>Table3[[#This Row],[new industrial]]-Table3[[#This Row],[demo industrial]]</f>
        <v>0</v>
      </c>
      <c r="W68">
        <f>Table3[[#This Row],[new office]]-Table3[[#This Row],[demo office]]</f>
        <v>0</v>
      </c>
    </row>
    <row r="69" spans="1:24" x14ac:dyDescent="0.2">
      <c r="A69" t="s">
        <v>24</v>
      </c>
      <c r="B69" t="s">
        <v>176</v>
      </c>
      <c r="C69" t="s">
        <v>724</v>
      </c>
      <c r="D69" t="s">
        <v>657</v>
      </c>
      <c r="E69" s="4">
        <v>43146</v>
      </c>
      <c r="F69" s="4">
        <v>43222</v>
      </c>
      <c r="J69" t="str">
        <f>IF(Table3[[#This Row],[Bldg permit finaled date]]&lt;&gt;"","Finaled",IF(Table3[[#This Row],[bldg permit issued date]]&lt;&gt;"","Constuction",IF(Table3[[#This Row],[date approved]]&lt;&gt;"","Approved",IF(Table3[[#This Row],[date applied]]&lt;&gt;"","Applied",""))))</f>
        <v>Approved</v>
      </c>
      <c r="K69" t="s">
        <v>99</v>
      </c>
      <c r="L69">
        <v>2</v>
      </c>
      <c r="N69">
        <f>Table3[[#This Row],[New dwellings]]-Table3[[#This Row],[Demo dwellings]]</f>
        <v>2</v>
      </c>
      <c r="Q69">
        <f>Table3[[#This Row],[New commercial]]-Table3[[#This Row],[demo commercial]]</f>
        <v>0</v>
      </c>
      <c r="T69">
        <f>Table3[[#This Row],[new industrial]]-Table3[[#This Row],[demo industrial]]</f>
        <v>0</v>
      </c>
      <c r="W69">
        <f>Table3[[#This Row],[new office]]-Table3[[#This Row],[demo office]]</f>
        <v>0</v>
      </c>
    </row>
    <row r="70" spans="1:24" x14ac:dyDescent="0.2">
      <c r="A70" t="s">
        <v>267</v>
      </c>
      <c r="B70" t="s">
        <v>268</v>
      </c>
      <c r="D70" t="s">
        <v>269</v>
      </c>
      <c r="E70" s="4">
        <v>43123</v>
      </c>
      <c r="F70" s="4">
        <v>43222</v>
      </c>
      <c r="G70" t="s">
        <v>270</v>
      </c>
      <c r="H70" s="4">
        <v>43811</v>
      </c>
      <c r="I70" s="4">
        <v>44224</v>
      </c>
      <c r="J70" t="str">
        <f>IF(Table3[[#This Row],[Bldg permit finaled date]]&lt;&gt;"","Finaled",IF(Table3[[#This Row],[bldg permit issued date]]&lt;&gt;"","Constuction",IF(Table3[[#This Row],[date approved]]&lt;&gt;"","Approved",IF(Table3[[#This Row],[date applied]]&lt;&gt;"","Applied",""))))</f>
        <v>Finaled</v>
      </c>
      <c r="K70" t="s">
        <v>114</v>
      </c>
      <c r="N70">
        <f>Table3[[#This Row],[New dwellings]]-Table3[[#This Row],[Demo dwellings]]</f>
        <v>0</v>
      </c>
      <c r="O70">
        <v>2237</v>
      </c>
      <c r="Q70">
        <f>Table3[[#This Row],[New commercial]]-Table3[[#This Row],[demo commercial]]</f>
        <v>2237</v>
      </c>
      <c r="T70">
        <f>Table3[[#This Row],[new industrial]]-Table3[[#This Row],[demo industrial]]</f>
        <v>0</v>
      </c>
      <c r="W70">
        <f>Table3[[#This Row],[new office]]-Table3[[#This Row],[demo office]]</f>
        <v>0</v>
      </c>
    </row>
    <row r="71" spans="1:24" ht="14.25" customHeight="1" x14ac:dyDescent="0.2">
      <c r="A71" s="2" t="s">
        <v>297</v>
      </c>
      <c r="B71" s="2" t="s">
        <v>298</v>
      </c>
      <c r="C71" s="2"/>
      <c r="D71" t="s">
        <v>299</v>
      </c>
      <c r="E71" s="4">
        <v>43060</v>
      </c>
      <c r="F71" s="4">
        <v>43175</v>
      </c>
      <c r="G71" s="2" t="s">
        <v>300</v>
      </c>
      <c r="H71" s="4">
        <v>43385</v>
      </c>
      <c r="I71" s="4">
        <v>44180</v>
      </c>
      <c r="J71" t="str">
        <f>IF(Table3[[#This Row],[Bldg permit finaled date]]&lt;&gt;"","Finaled",IF(Table3[[#This Row],[bldg permit issued date]]&lt;&gt;"","Constuction",IF(Table3[[#This Row],[date approved]]&lt;&gt;"","Approved",IF(Table3[[#This Row],[date applied]]&lt;&gt;"","Applied",""))))</f>
        <v>Finaled</v>
      </c>
      <c r="K71" s="2" t="s">
        <v>101</v>
      </c>
      <c r="L71">
        <v>3</v>
      </c>
      <c r="N71">
        <f>Table3[[#This Row],[New dwellings]]-Table3[[#This Row],[Demo dwellings]]</f>
        <v>3</v>
      </c>
      <c r="Q71">
        <f>Table3[[#This Row],[New commercial]]-Table3[[#This Row],[demo commercial]]</f>
        <v>0</v>
      </c>
      <c r="T71">
        <f>Table3[[#This Row],[new industrial]]-Table3[[#This Row],[demo industrial]]</f>
        <v>0</v>
      </c>
      <c r="U71">
        <v>23195</v>
      </c>
      <c r="W71">
        <f>Table3[[#This Row],[new office]]-Table3[[#This Row],[demo office]]</f>
        <v>23195</v>
      </c>
    </row>
    <row r="72" spans="1:24" x14ac:dyDescent="0.2">
      <c r="A72" t="s">
        <v>180</v>
      </c>
      <c r="B72" t="s">
        <v>181</v>
      </c>
      <c r="C72" t="s">
        <v>724</v>
      </c>
      <c r="D72" s="2" t="s">
        <v>692</v>
      </c>
      <c r="E72" s="4">
        <v>43017</v>
      </c>
      <c r="F72" s="4">
        <v>43138</v>
      </c>
      <c r="J72" t="str">
        <f>IF(Table3[[#This Row],[Bldg permit finaled date]]&lt;&gt;"","Finaled",IF(Table3[[#This Row],[bldg permit issued date]]&lt;&gt;"","Constuction",IF(Table3[[#This Row],[date approved]]&lt;&gt;"","Approved",IF(Table3[[#This Row],[date applied]]&lt;&gt;"","Applied",""))))</f>
        <v>Approved</v>
      </c>
      <c r="K72" t="s">
        <v>94</v>
      </c>
      <c r="N72">
        <f>Table3[[#This Row],[New dwellings]]-Table3[[#This Row],[Demo dwellings]]</f>
        <v>0</v>
      </c>
      <c r="Q72">
        <f>Table3[[#This Row],[New commercial]]-Table3[[#This Row],[demo commercial]]</f>
        <v>0</v>
      </c>
      <c r="T72">
        <f>Table3[[#This Row],[new industrial]]-Table3[[#This Row],[demo industrial]]</f>
        <v>0</v>
      </c>
      <c r="W72">
        <f>Table3[[#This Row],[new office]]-Table3[[#This Row],[demo office]]</f>
        <v>0</v>
      </c>
    </row>
    <row r="73" spans="1:24" x14ac:dyDescent="0.2">
      <c r="A73" t="s">
        <v>333</v>
      </c>
      <c r="B73" t="s">
        <v>335</v>
      </c>
      <c r="D73" t="s">
        <v>334</v>
      </c>
      <c r="E73" s="4">
        <v>43046</v>
      </c>
      <c r="F73" s="4">
        <v>43122</v>
      </c>
      <c r="G73" t="s">
        <v>336</v>
      </c>
      <c r="H73" s="4">
        <v>43202</v>
      </c>
      <c r="I73" s="4">
        <v>43461</v>
      </c>
      <c r="J73" t="str">
        <f>IF(Table3[[#This Row],[Bldg permit finaled date]]&lt;&gt;"","Finaled",IF(Table3[[#This Row],[bldg permit issued date]]&lt;&gt;"","Constuction",IF(Table3[[#This Row],[date approved]]&lt;&gt;"","Approved",IF(Table3[[#This Row],[date applied]]&lt;&gt;"","Applied",""))))</f>
        <v>Finaled</v>
      </c>
      <c r="K73" t="s">
        <v>99</v>
      </c>
      <c r="L73">
        <v>2</v>
      </c>
      <c r="M73">
        <v>1</v>
      </c>
      <c r="N73">
        <f>Table3[[#This Row],[New dwellings]]-Table3[[#This Row],[Demo dwellings]]</f>
        <v>1</v>
      </c>
      <c r="Q73">
        <f>Table3[[#This Row],[New commercial]]-Table3[[#This Row],[demo commercial]]</f>
        <v>0</v>
      </c>
      <c r="T73">
        <f>Table3[[#This Row],[new industrial]]-Table3[[#This Row],[demo industrial]]</f>
        <v>0</v>
      </c>
      <c r="W73">
        <f>Table3[[#This Row],[new office]]-Table3[[#This Row],[demo office]]</f>
        <v>0</v>
      </c>
    </row>
    <row r="74" spans="1:24" x14ac:dyDescent="0.2">
      <c r="A74" t="s">
        <v>16</v>
      </c>
      <c r="B74" t="s">
        <v>216</v>
      </c>
      <c r="D74" t="s">
        <v>217</v>
      </c>
      <c r="E74" s="4">
        <v>42765</v>
      </c>
      <c r="F74" s="4">
        <v>43083</v>
      </c>
      <c r="G74" t="s">
        <v>218</v>
      </c>
      <c r="H74" s="4">
        <v>43432</v>
      </c>
      <c r="I74" s="4">
        <v>44592</v>
      </c>
      <c r="J74" t="str">
        <f>IF(Table3[[#This Row],[Bldg permit finaled date]]&lt;&gt;"","Finaled",IF(Table3[[#This Row],[bldg permit issued date]]&lt;&gt;"","Constuction",IF(Table3[[#This Row],[date approved]]&lt;&gt;"","Approved",IF(Table3[[#This Row],[date applied]]&lt;&gt;"","Applied",""))))</f>
        <v>Finaled</v>
      </c>
      <c r="K74" t="s">
        <v>84</v>
      </c>
      <c r="N74">
        <f>Table3[[#This Row],[New dwellings]]-Table3[[#This Row],[Demo dwellings]]</f>
        <v>0</v>
      </c>
      <c r="Q74">
        <f>Table3[[#This Row],[New commercial]]-Table3[[#This Row],[demo commercial]]</f>
        <v>0</v>
      </c>
      <c r="R74">
        <v>107845</v>
      </c>
      <c r="T74">
        <f>Table3[[#This Row],[new industrial]]-Table3[[#This Row],[demo industrial]]</f>
        <v>107845</v>
      </c>
      <c r="W74">
        <f>Table3[[#This Row],[new office]]-Table3[[#This Row],[demo office]]</f>
        <v>0</v>
      </c>
    </row>
    <row r="75" spans="1:24" x14ac:dyDescent="0.2">
      <c r="A75" t="s">
        <v>219</v>
      </c>
      <c r="B75" t="s">
        <v>220</v>
      </c>
      <c r="C75" t="s">
        <v>729</v>
      </c>
      <c r="D75" t="s">
        <v>221</v>
      </c>
      <c r="E75" s="4">
        <v>42759</v>
      </c>
      <c r="F75" s="4">
        <v>43054</v>
      </c>
      <c r="G75" t="s">
        <v>222</v>
      </c>
      <c r="H75" s="4">
        <v>43452</v>
      </c>
      <c r="J75" t="str">
        <f>IF(Table3[[#This Row],[Bldg permit finaled date]]&lt;&gt;"","Finaled",IF(Table3[[#This Row],[bldg permit issued date]]&lt;&gt;"","Constuction",IF(Table3[[#This Row],[date approved]]&lt;&gt;"","Approved",IF(Table3[[#This Row],[date applied]]&lt;&gt;"","Applied",""))))</f>
        <v>Constuction</v>
      </c>
      <c r="K75" t="s">
        <v>73</v>
      </c>
      <c r="L75">
        <v>3</v>
      </c>
      <c r="M75">
        <v>1</v>
      </c>
      <c r="N75">
        <f>Table3[[#This Row],[New dwellings]]-Table3[[#This Row],[Demo dwellings]]</f>
        <v>2</v>
      </c>
      <c r="Q75">
        <f>Table3[[#This Row],[New commercial]]-Table3[[#This Row],[demo commercial]]</f>
        <v>0</v>
      </c>
      <c r="T75">
        <f>Table3[[#This Row],[new industrial]]-Table3[[#This Row],[demo industrial]]</f>
        <v>0</v>
      </c>
      <c r="W75">
        <f>Table3[[#This Row],[new office]]-Table3[[#This Row],[demo office]]</f>
        <v>0</v>
      </c>
    </row>
    <row r="76" spans="1:24" x14ac:dyDescent="0.2">
      <c r="A76" t="s">
        <v>58</v>
      </c>
      <c r="B76" t="s">
        <v>201</v>
      </c>
      <c r="D76" t="s">
        <v>202</v>
      </c>
      <c r="E76" s="4">
        <v>42929</v>
      </c>
      <c r="F76" s="4">
        <v>43026</v>
      </c>
      <c r="G76" t="s">
        <v>203</v>
      </c>
      <c r="H76" s="4">
        <v>43845</v>
      </c>
      <c r="I76" s="4">
        <v>44228</v>
      </c>
      <c r="J76" t="str">
        <f>IF(Table3[[#This Row],[Bldg permit finaled date]]&lt;&gt;"","Finaled",IF(Table3[[#This Row],[bldg permit issued date]]&lt;&gt;"","Constuction",IF(Table3[[#This Row],[date approved]]&lt;&gt;"","Approved",IF(Table3[[#This Row],[date applied]]&lt;&gt;"","Applied",""))))</f>
        <v>Finaled</v>
      </c>
      <c r="K76" t="s">
        <v>94</v>
      </c>
      <c r="L76">
        <v>2</v>
      </c>
      <c r="N76">
        <f>Table3[[#This Row],[New dwellings]]-Table3[[#This Row],[Demo dwellings]]</f>
        <v>2</v>
      </c>
      <c r="Q76">
        <f>Table3[[#This Row],[New commercial]]-Table3[[#This Row],[demo commercial]]</f>
        <v>0</v>
      </c>
      <c r="T76">
        <f>Table3[[#This Row],[new industrial]]-Table3[[#This Row],[demo industrial]]</f>
        <v>0</v>
      </c>
      <c r="W76">
        <f>Table3[[#This Row],[new office]]-Table3[[#This Row],[demo office]]</f>
        <v>0</v>
      </c>
    </row>
    <row r="77" spans="1:24" x14ac:dyDescent="0.2">
      <c r="A77" t="s">
        <v>309</v>
      </c>
      <c r="B77" t="s">
        <v>310</v>
      </c>
      <c r="D77" t="s">
        <v>311</v>
      </c>
      <c r="E77" s="4">
        <v>42633</v>
      </c>
      <c r="F77" s="4">
        <v>42990</v>
      </c>
      <c r="G77" t="s">
        <v>312</v>
      </c>
      <c r="H77" s="4">
        <v>43238</v>
      </c>
      <c r="I77" s="4">
        <v>43788</v>
      </c>
      <c r="J77" t="str">
        <f>IF(Table3[[#This Row],[Bldg permit finaled date]]&lt;&gt;"","Finaled",IF(Table3[[#This Row],[bldg permit issued date]]&lt;&gt;"","Constuction",IF(Table3[[#This Row],[date approved]]&lt;&gt;"","Approved",IF(Table3[[#This Row],[date applied]]&lt;&gt;"","Applied",""))))</f>
        <v>Finaled</v>
      </c>
      <c r="K77" t="s">
        <v>101</v>
      </c>
      <c r="N77">
        <f>Table3[[#This Row],[New dwellings]]-Table3[[#This Row],[Demo dwellings]]</f>
        <v>0</v>
      </c>
      <c r="Q77">
        <f>Table3[[#This Row],[New commercial]]-Table3[[#This Row],[demo commercial]]</f>
        <v>0</v>
      </c>
      <c r="R77">
        <v>11611</v>
      </c>
      <c r="T77">
        <f>Table3[[#This Row],[new industrial]]-Table3[[#This Row],[demo industrial]]</f>
        <v>11611</v>
      </c>
      <c r="W77">
        <f>Table3[[#This Row],[new office]]-Table3[[#This Row],[demo office]]</f>
        <v>0</v>
      </c>
    </row>
    <row r="78" spans="1:24" x14ac:dyDescent="0.2">
      <c r="A78" t="s">
        <v>230</v>
      </c>
      <c r="B78" t="s">
        <v>231</v>
      </c>
      <c r="C78" t="s">
        <v>723</v>
      </c>
      <c r="D78" t="s">
        <v>624</v>
      </c>
      <c r="E78" s="4">
        <v>42838</v>
      </c>
      <c r="F78" s="4">
        <v>42984</v>
      </c>
      <c r="G78" t="s">
        <v>643</v>
      </c>
      <c r="H78" s="4">
        <v>43276</v>
      </c>
      <c r="I78" s="4">
        <v>45307</v>
      </c>
      <c r="J78" t="str">
        <f>IF(Table3[[#This Row],[Bldg permit finaled date]]&lt;&gt;"","Finaled",IF(Table3[[#This Row],[bldg permit issued date]]&lt;&gt;"","Constuction",IF(Table3[[#This Row],[date approved]]&lt;&gt;"","Approved",IF(Table3[[#This Row],[date applied]]&lt;&gt;"","Applied",""))))</f>
        <v>Finaled</v>
      </c>
      <c r="K78" t="s">
        <v>94</v>
      </c>
      <c r="L78">
        <v>2</v>
      </c>
      <c r="N78">
        <f>Table3[[#This Row],[New dwellings]]-Table3[[#This Row],[Demo dwellings]]</f>
        <v>2</v>
      </c>
      <c r="Q78">
        <f>Table3[[#This Row],[New commercial]]-Table3[[#This Row],[demo commercial]]</f>
        <v>0</v>
      </c>
      <c r="T78">
        <f>Table3[[#This Row],[new industrial]]-Table3[[#This Row],[demo industrial]]</f>
        <v>0</v>
      </c>
      <c r="W78">
        <f>Table3[[#This Row],[new office]]-Table3[[#This Row],[demo office]]</f>
        <v>0</v>
      </c>
    </row>
    <row r="79" spans="1:24" x14ac:dyDescent="0.2">
      <c r="A79" t="s">
        <v>2</v>
      </c>
      <c r="B79" t="s">
        <v>223</v>
      </c>
      <c r="D79" t="s">
        <v>224</v>
      </c>
      <c r="E79" s="4">
        <v>42625</v>
      </c>
      <c r="F79" s="4">
        <v>42984</v>
      </c>
      <c r="G79" t="s">
        <v>225</v>
      </c>
      <c r="H79" s="4">
        <v>43066</v>
      </c>
      <c r="I79" s="2" t="s">
        <v>634</v>
      </c>
      <c r="J79" t="str">
        <f>IF(Table3[[#This Row],[Bldg permit finaled date]]&lt;&gt;"","Finaled",IF(Table3[[#This Row],[bldg permit issued date]]&lt;&gt;"","Constuction",IF(Table3[[#This Row],[date approved]]&lt;&gt;"","Approved",IF(Table3[[#This Row],[date applied]]&lt;&gt;"","Applied",""))))</f>
        <v>Finaled</v>
      </c>
      <c r="K79" t="s">
        <v>73</v>
      </c>
      <c r="L79">
        <v>3</v>
      </c>
      <c r="N79">
        <f>Table3[[#This Row],[New dwellings]]-Table3[[#This Row],[Demo dwellings]]</f>
        <v>3</v>
      </c>
      <c r="P79">
        <v>3180</v>
      </c>
      <c r="Q79">
        <f>Table3[[#This Row],[New commercial]]-Table3[[#This Row],[demo commercial]]</f>
        <v>-3180</v>
      </c>
      <c r="T79">
        <f>Table3[[#This Row],[new industrial]]-Table3[[#This Row],[demo industrial]]</f>
        <v>0</v>
      </c>
      <c r="W79">
        <f>Table3[[#This Row],[new office]]-Table3[[#This Row],[demo office]]</f>
        <v>0</v>
      </c>
    </row>
    <row r="80" spans="1:24" x14ac:dyDescent="0.2">
      <c r="A80" t="s">
        <v>119</v>
      </c>
      <c r="B80" t="s">
        <v>120</v>
      </c>
      <c r="D80" t="s">
        <v>121</v>
      </c>
      <c r="E80" s="4">
        <v>42579</v>
      </c>
      <c r="F80" s="4">
        <v>42913</v>
      </c>
      <c r="G80" t="s">
        <v>122</v>
      </c>
      <c r="H80" s="4">
        <v>43539</v>
      </c>
      <c r="I80" s="4">
        <v>44664</v>
      </c>
      <c r="J80" t="str">
        <f>IF(Table3[[#This Row],[Bldg permit finaled date]]&lt;&gt;"","Finaled",IF(Table3[[#This Row],[bldg permit issued date]]&lt;&gt;"","Constuction",IF(Table3[[#This Row],[date approved]]&lt;&gt;"","Approved",IF(Table3[[#This Row],[date applied]]&lt;&gt;"","Applied",""))))</f>
        <v>Finaled</v>
      </c>
      <c r="K80" t="s">
        <v>114</v>
      </c>
      <c r="N80">
        <f>Table3[[#This Row],[New dwellings]]-Table3[[#This Row],[Demo dwellings]]</f>
        <v>0</v>
      </c>
      <c r="Q80">
        <f>Table3[[#This Row],[New commercial]]-Table3[[#This Row],[demo commercial]]</f>
        <v>0</v>
      </c>
      <c r="T80">
        <f>Table3[[#This Row],[new industrial]]-Table3[[#This Row],[demo industrial]]</f>
        <v>0</v>
      </c>
      <c r="W80">
        <f>Table3[[#This Row],[new office]]-Table3[[#This Row],[demo office]]</f>
        <v>0</v>
      </c>
      <c r="X80">
        <v>40</v>
      </c>
    </row>
    <row r="81" spans="1:23" x14ac:dyDescent="0.2">
      <c r="A81" t="s">
        <v>280</v>
      </c>
      <c r="B81" t="s">
        <v>281</v>
      </c>
      <c r="D81" t="s">
        <v>282</v>
      </c>
      <c r="E81" s="4">
        <v>42551</v>
      </c>
      <c r="F81" s="4">
        <v>42913</v>
      </c>
      <c r="G81" t="s">
        <v>283</v>
      </c>
      <c r="H81" s="4">
        <v>43199</v>
      </c>
      <c r="I81" s="4">
        <v>43944</v>
      </c>
      <c r="J81" t="str">
        <f>IF(Table3[[#This Row],[Bldg permit finaled date]]&lt;&gt;"","Finaled",IF(Table3[[#This Row],[bldg permit issued date]]&lt;&gt;"","Constuction",IF(Table3[[#This Row],[date approved]]&lt;&gt;"","Approved",IF(Table3[[#This Row],[date applied]]&lt;&gt;"","Applied",""))))</f>
        <v>Finaled</v>
      </c>
      <c r="K81" t="s">
        <v>275</v>
      </c>
      <c r="L81">
        <v>41</v>
      </c>
      <c r="M81">
        <v>3</v>
      </c>
      <c r="N81">
        <f>Table3[[#This Row],[New dwellings]]-Table3[[#This Row],[Demo dwellings]]</f>
        <v>38</v>
      </c>
      <c r="P81">
        <v>3950</v>
      </c>
      <c r="Q81">
        <f>Table3[[#This Row],[New commercial]]-Table3[[#This Row],[demo commercial]]</f>
        <v>-3950</v>
      </c>
      <c r="T81">
        <f>Table3[[#This Row],[new industrial]]-Table3[[#This Row],[demo industrial]]</f>
        <v>0</v>
      </c>
      <c r="W81">
        <f>Table3[[#This Row],[new office]]-Table3[[#This Row],[demo office]]</f>
        <v>0</v>
      </c>
    </row>
    <row r="82" spans="1:23" x14ac:dyDescent="0.2">
      <c r="A82" t="s">
        <v>3</v>
      </c>
      <c r="B82" t="s">
        <v>232</v>
      </c>
      <c r="C82" t="s">
        <v>726</v>
      </c>
      <c r="D82" t="s">
        <v>233</v>
      </c>
      <c r="E82" s="4">
        <v>42649</v>
      </c>
      <c r="F82" s="4">
        <v>42891</v>
      </c>
      <c r="G82" t="s">
        <v>234</v>
      </c>
      <c r="H82" s="4">
        <v>42784</v>
      </c>
      <c r="I82" s="4">
        <v>43635</v>
      </c>
      <c r="J82" t="str">
        <f>IF(Table3[[#This Row],[Bldg permit finaled date]]&lt;&gt;"","Finaled",IF(Table3[[#This Row],[bldg permit issued date]]&lt;&gt;"","Constuction",IF(Table3[[#This Row],[date approved]]&lt;&gt;"","Approved",IF(Table3[[#This Row],[date applied]]&lt;&gt;"","Applied",""))))</f>
        <v>Finaled</v>
      </c>
      <c r="K82" t="s">
        <v>73</v>
      </c>
      <c r="L82">
        <v>2</v>
      </c>
      <c r="M82">
        <v>1</v>
      </c>
      <c r="N82">
        <f>Table3[[#This Row],[New dwellings]]-Table3[[#This Row],[Demo dwellings]]</f>
        <v>1</v>
      </c>
      <c r="Q82">
        <f>Table3[[#This Row],[New commercial]]-Table3[[#This Row],[demo commercial]]</f>
        <v>0</v>
      </c>
      <c r="T82">
        <f>Table3[[#This Row],[new industrial]]-Table3[[#This Row],[demo industrial]]</f>
        <v>0</v>
      </c>
      <c r="W82">
        <f>Table3[[#This Row],[new office]]-Table3[[#This Row],[demo office]]</f>
        <v>0</v>
      </c>
    </row>
    <row r="83" spans="1:23" x14ac:dyDescent="0.2">
      <c r="A83" t="s">
        <v>226</v>
      </c>
      <c r="B83" t="s">
        <v>227</v>
      </c>
      <c r="D83" t="s">
        <v>228</v>
      </c>
      <c r="E83" s="4">
        <v>42361</v>
      </c>
      <c r="F83" s="4">
        <v>42845</v>
      </c>
      <c r="G83" t="s">
        <v>229</v>
      </c>
      <c r="H83" s="4">
        <v>43311</v>
      </c>
      <c r="I83" s="4">
        <v>44315</v>
      </c>
      <c r="J83" t="str">
        <f>IF(Table3[[#This Row],[Bldg permit finaled date]]&lt;&gt;"","Finaled",IF(Table3[[#This Row],[bldg permit issued date]]&lt;&gt;"","Constuction",IF(Table3[[#This Row],[date approved]]&lt;&gt;"","Approved",IF(Table3[[#This Row],[date applied]]&lt;&gt;"","Applied",""))))</f>
        <v>Finaled</v>
      </c>
      <c r="K83" t="s">
        <v>197</v>
      </c>
      <c r="N83">
        <f>Table3[[#This Row],[New dwellings]]-Table3[[#This Row],[Demo dwellings]]</f>
        <v>0</v>
      </c>
      <c r="O83">
        <v>35863</v>
      </c>
      <c r="P83">
        <v>14918</v>
      </c>
      <c r="Q83">
        <f>Table3[[#This Row],[New commercial]]-Table3[[#This Row],[demo commercial]]</f>
        <v>20945</v>
      </c>
      <c r="T83">
        <f>Table3[[#This Row],[new industrial]]-Table3[[#This Row],[demo industrial]]</f>
        <v>0</v>
      </c>
      <c r="W83">
        <f>Table3[[#This Row],[new office]]-Table3[[#This Row],[demo office]]</f>
        <v>0</v>
      </c>
    </row>
    <row r="84" spans="1:23" x14ac:dyDescent="0.2">
      <c r="A84" s="2" t="s">
        <v>301</v>
      </c>
      <c r="B84" s="2" t="s">
        <v>302</v>
      </c>
      <c r="C84" s="2"/>
      <c r="D84" t="s">
        <v>303</v>
      </c>
      <c r="E84" s="4">
        <v>42740</v>
      </c>
      <c r="F84" s="4">
        <v>42831</v>
      </c>
      <c r="G84" s="2" t="s">
        <v>304</v>
      </c>
      <c r="H84" s="4">
        <v>43088</v>
      </c>
      <c r="I84" s="4">
        <v>43559</v>
      </c>
      <c r="J84" t="str">
        <f>IF(Table3[[#This Row],[Bldg permit finaled date]]&lt;&gt;"","Finaled",IF(Table3[[#This Row],[bldg permit issued date]]&lt;&gt;"","Constuction",IF(Table3[[#This Row],[date approved]]&lt;&gt;"","Approved",IF(Table3[[#This Row],[date applied]]&lt;&gt;"","Applied",""))))</f>
        <v>Finaled</v>
      </c>
      <c r="K84" s="2" t="s">
        <v>99</v>
      </c>
      <c r="L84">
        <v>4</v>
      </c>
      <c r="M84">
        <v>1</v>
      </c>
      <c r="N84">
        <f>Table3[[#This Row],[New dwellings]]-Table3[[#This Row],[Demo dwellings]]</f>
        <v>3</v>
      </c>
      <c r="Q84">
        <f>Table3[[#This Row],[New commercial]]-Table3[[#This Row],[demo commercial]]</f>
        <v>0</v>
      </c>
      <c r="T84">
        <f>Table3[[#This Row],[new industrial]]-Table3[[#This Row],[demo industrial]]</f>
        <v>0</v>
      </c>
      <c r="W84">
        <f>Table3[[#This Row],[new office]]-Table3[[#This Row],[demo office]]</f>
        <v>0</v>
      </c>
    </row>
    <row r="85" spans="1:23" x14ac:dyDescent="0.2">
      <c r="A85" t="s">
        <v>271</v>
      </c>
      <c r="B85" t="s">
        <v>272</v>
      </c>
      <c r="D85" t="s">
        <v>273</v>
      </c>
      <c r="E85" s="4">
        <v>42439</v>
      </c>
      <c r="F85" s="4">
        <v>42794</v>
      </c>
      <c r="G85" t="s">
        <v>274</v>
      </c>
      <c r="H85" s="4">
        <v>43118</v>
      </c>
      <c r="I85" s="4">
        <v>43837</v>
      </c>
      <c r="J85" t="str">
        <f>IF(Table3[[#This Row],[Bldg permit finaled date]]&lt;&gt;"","Finaled",IF(Table3[[#This Row],[bldg permit issued date]]&lt;&gt;"","Constuction",IF(Table3[[#This Row],[date approved]]&lt;&gt;"","Approved",IF(Table3[[#This Row],[date applied]]&lt;&gt;"","Applied",""))))</f>
        <v>Finaled</v>
      </c>
      <c r="K85" t="s">
        <v>275</v>
      </c>
      <c r="L85">
        <v>20</v>
      </c>
      <c r="N85">
        <f>Table3[[#This Row],[New dwellings]]-Table3[[#This Row],[Demo dwellings]]</f>
        <v>20</v>
      </c>
      <c r="Q85">
        <f>Table3[[#This Row],[New commercial]]-Table3[[#This Row],[demo commercial]]</f>
        <v>0</v>
      </c>
      <c r="T85">
        <f>Table3[[#This Row],[new industrial]]-Table3[[#This Row],[demo industrial]]</f>
        <v>0</v>
      </c>
      <c r="W85">
        <f>Table3[[#This Row],[new office]]-Table3[[#This Row],[demo office]]</f>
        <v>0</v>
      </c>
    </row>
    <row r="86" spans="1:23" x14ac:dyDescent="0.2">
      <c r="A86" t="s">
        <v>52</v>
      </c>
      <c r="B86" s="2" t="s">
        <v>632</v>
      </c>
      <c r="C86" s="2" t="s">
        <v>727</v>
      </c>
      <c r="D86" t="s">
        <v>715</v>
      </c>
      <c r="E86" s="4">
        <v>42354</v>
      </c>
      <c r="F86" s="4">
        <v>42781</v>
      </c>
      <c r="J86" t="str">
        <f>IF(Table3[[#This Row],[Bldg permit finaled date]]&lt;&gt;"","Finaled",IF(Table3[[#This Row],[bldg permit issued date]]&lt;&gt;"","Constuction",IF(Table3[[#This Row],[date approved]]&lt;&gt;"","Approved",IF(Table3[[#This Row],[date applied]]&lt;&gt;"","Applied",""))))</f>
        <v>Approved</v>
      </c>
      <c r="K86" t="s">
        <v>94</v>
      </c>
      <c r="L86">
        <v>2</v>
      </c>
      <c r="N86">
        <f>Table3[[#This Row],[New dwellings]]-Table3[[#This Row],[Demo dwellings]]</f>
        <v>2</v>
      </c>
      <c r="Q86">
        <f>Table3[[#This Row],[New commercial]]-Table3[[#This Row],[demo commercial]]</f>
        <v>0</v>
      </c>
      <c r="T86">
        <f>Table3[[#This Row],[new industrial]]-Table3[[#This Row],[demo industrial]]</f>
        <v>0</v>
      </c>
      <c r="W86">
        <f>Table3[[#This Row],[new office]]-Table3[[#This Row],[demo office]]</f>
        <v>0</v>
      </c>
    </row>
    <row r="87" spans="1:23" x14ac:dyDescent="0.2">
      <c r="A87" t="s">
        <v>1</v>
      </c>
      <c r="B87" t="s">
        <v>706</v>
      </c>
      <c r="C87" t="s">
        <v>726</v>
      </c>
      <c r="D87" t="s">
        <v>707</v>
      </c>
      <c r="E87" s="4">
        <v>42502</v>
      </c>
      <c r="F87" s="4">
        <v>42676</v>
      </c>
      <c r="J87" t="str">
        <f>IF(Table3[[#This Row],[Bldg permit finaled date]]&lt;&gt;"","Finaled",IF(Table3[[#This Row],[bldg permit issued date]]&lt;&gt;"","Constuction",IF(Table3[[#This Row],[date approved]]&lt;&gt;"","Approved",IF(Table3[[#This Row],[date applied]]&lt;&gt;"","Applied",""))))</f>
        <v>Approved</v>
      </c>
      <c r="K87" t="s">
        <v>79</v>
      </c>
      <c r="L87">
        <v>1</v>
      </c>
      <c r="N87">
        <f>Table3[[#This Row],[New dwellings]]-Table3[[#This Row],[Demo dwellings]]</f>
        <v>1</v>
      </c>
      <c r="Q87">
        <f>Table3[[#This Row],[New commercial]]-Table3[[#This Row],[demo commercial]]</f>
        <v>0</v>
      </c>
      <c r="T87">
        <f>Table3[[#This Row],[new industrial]]-Table3[[#This Row],[demo industrial]]</f>
        <v>0</v>
      </c>
      <c r="W87">
        <f>Table3[[#This Row],[new office]]-Table3[[#This Row],[demo office]]</f>
        <v>0</v>
      </c>
    </row>
    <row r="88" spans="1:23" x14ac:dyDescent="0.2">
      <c r="A88" t="s">
        <v>276</v>
      </c>
      <c r="B88" t="s">
        <v>277</v>
      </c>
      <c r="D88" t="s">
        <v>278</v>
      </c>
      <c r="E88" s="4">
        <v>42578</v>
      </c>
      <c r="F88" s="4">
        <v>42662</v>
      </c>
      <c r="G88" t="s">
        <v>279</v>
      </c>
      <c r="H88" s="4">
        <v>42905</v>
      </c>
      <c r="I88" s="4">
        <v>43888</v>
      </c>
      <c r="J88" t="str">
        <f>IF(Table3[[#This Row],[Bldg permit finaled date]]&lt;&gt;"","Finaled",IF(Table3[[#This Row],[bldg permit issued date]]&lt;&gt;"","Constuction",IF(Table3[[#This Row],[date approved]]&lt;&gt;"","Approved",IF(Table3[[#This Row],[date applied]]&lt;&gt;"","Applied",""))))</f>
        <v>Finaled</v>
      </c>
      <c r="K88" t="s">
        <v>70</v>
      </c>
      <c r="L88">
        <v>2</v>
      </c>
      <c r="N88">
        <f>Table3[[#This Row],[New dwellings]]-Table3[[#This Row],[Demo dwellings]]</f>
        <v>2</v>
      </c>
      <c r="P88">
        <v>2595</v>
      </c>
      <c r="Q88">
        <f>Table3[[#This Row],[New commercial]]-Table3[[#This Row],[demo commercial]]</f>
        <v>-2595</v>
      </c>
      <c r="T88">
        <f>Table3[[#This Row],[new industrial]]-Table3[[#This Row],[demo industrial]]</f>
        <v>0</v>
      </c>
      <c r="W88">
        <f>Table3[[#This Row],[new office]]-Table3[[#This Row],[demo office]]</f>
        <v>0</v>
      </c>
    </row>
    <row r="89" spans="1:23" x14ac:dyDescent="0.2">
      <c r="A89" t="s">
        <v>284</v>
      </c>
      <c r="B89" t="s">
        <v>285</v>
      </c>
      <c r="D89" t="s">
        <v>286</v>
      </c>
      <c r="E89" s="4">
        <v>42354</v>
      </c>
      <c r="F89" s="4">
        <v>42508</v>
      </c>
      <c r="G89" t="s">
        <v>287</v>
      </c>
      <c r="H89" s="4">
        <v>42915</v>
      </c>
      <c r="I89" s="4">
        <v>43983</v>
      </c>
      <c r="J89" t="str">
        <f>IF(Table3[[#This Row],[Bldg permit finaled date]]&lt;&gt;"","Finaled",IF(Table3[[#This Row],[bldg permit issued date]]&lt;&gt;"","Constuction",IF(Table3[[#This Row],[date approved]]&lt;&gt;"","Approved",IF(Table3[[#This Row],[date applied]]&lt;&gt;"","Applied",""))))</f>
        <v>Finaled</v>
      </c>
      <c r="K89" t="s">
        <v>99</v>
      </c>
      <c r="L89">
        <v>12</v>
      </c>
      <c r="M89">
        <v>1</v>
      </c>
      <c r="N89">
        <f>Table3[[#This Row],[New dwellings]]-Table3[[#This Row],[Demo dwellings]]</f>
        <v>11</v>
      </c>
      <c r="Q89">
        <f>Table3[[#This Row],[New commercial]]-Table3[[#This Row],[demo commercial]]</f>
        <v>0</v>
      </c>
      <c r="T89">
        <f>Table3[[#This Row],[new industrial]]-Table3[[#This Row],[demo industrial]]</f>
        <v>0</v>
      </c>
      <c r="W89">
        <f>Table3[[#This Row],[new office]]-Table3[[#This Row],[demo office]]</f>
        <v>0</v>
      </c>
    </row>
    <row r="90" spans="1:23" x14ac:dyDescent="0.2">
      <c r="A90" t="s">
        <v>404</v>
      </c>
      <c r="B90" t="s">
        <v>405</v>
      </c>
      <c r="D90" t="s">
        <v>406</v>
      </c>
      <c r="E90" s="4">
        <v>42283</v>
      </c>
      <c r="F90" s="4">
        <v>42404</v>
      </c>
      <c r="G90" t="s">
        <v>407</v>
      </c>
      <c r="H90" s="4">
        <v>43031</v>
      </c>
      <c r="I90" s="4">
        <v>43719</v>
      </c>
      <c r="J90" t="str">
        <f>IF(Table3[[#This Row],[Bldg permit finaled date]]&lt;&gt;"","Finaled",IF(Table3[[#This Row],[bldg permit issued date]]&lt;&gt;"","Constuction",IF(Table3[[#This Row],[date approved]]&lt;&gt;"","Approved",IF(Table3[[#This Row],[date applied]]&lt;&gt;"","Applied",""))))</f>
        <v>Finaled</v>
      </c>
      <c r="K90" t="s">
        <v>79</v>
      </c>
      <c r="L90">
        <v>2</v>
      </c>
      <c r="N90">
        <f>Table3[[#This Row],[New dwellings]]-Table3[[#This Row],[Demo dwellings]]</f>
        <v>2</v>
      </c>
      <c r="Q90">
        <f>Table3[[#This Row],[New commercial]]-Table3[[#This Row],[demo commercial]]</f>
        <v>0</v>
      </c>
      <c r="T90">
        <f>Table3[[#This Row],[new industrial]]-Table3[[#This Row],[demo industrial]]</f>
        <v>0</v>
      </c>
      <c r="W90">
        <f>Table3[[#This Row],[new office]]-Table3[[#This Row],[demo office]]</f>
        <v>0</v>
      </c>
    </row>
    <row r="91" spans="1:23" x14ac:dyDescent="0.2">
      <c r="A91" t="s">
        <v>235</v>
      </c>
      <c r="B91" s="2" t="s">
        <v>236</v>
      </c>
      <c r="C91" s="2" t="s">
        <v>718</v>
      </c>
      <c r="D91" s="2" t="s">
        <v>238</v>
      </c>
      <c r="E91" s="4">
        <v>42109</v>
      </c>
      <c r="F91" s="4">
        <v>42284</v>
      </c>
      <c r="G91" s="2" t="s">
        <v>237</v>
      </c>
      <c r="H91" s="4">
        <v>42660</v>
      </c>
      <c r="I91" s="4">
        <v>45202</v>
      </c>
      <c r="J91" t="str">
        <f>IF(Table3[[#This Row],[Bldg permit finaled date]]&lt;&gt;"","Finaled",IF(Table3[[#This Row],[bldg permit issued date]]&lt;&gt;"","Constuction",IF(Table3[[#This Row],[date approved]]&lt;&gt;"","Approved",IF(Table3[[#This Row],[date applied]]&lt;&gt;"","Applied",""))))</f>
        <v>Finaled</v>
      </c>
      <c r="K91" s="2" t="s">
        <v>114</v>
      </c>
      <c r="N91">
        <f>Table3[[#This Row],[New dwellings]]-Table3[[#This Row],[Demo dwellings]]</f>
        <v>0</v>
      </c>
      <c r="O91">
        <v>13015</v>
      </c>
      <c r="Q91">
        <f>Table3[[#This Row],[New commercial]]-Table3[[#This Row],[demo commercial]]</f>
        <v>13015</v>
      </c>
      <c r="T91">
        <f>Table3[[#This Row],[new industrial]]-Table3[[#This Row],[demo industrial]]</f>
        <v>0</v>
      </c>
      <c r="W91">
        <f>Table3[[#This Row],[new office]]-Table3[[#This Row],[demo office]]</f>
        <v>0</v>
      </c>
    </row>
    <row r="92" spans="1:23" x14ac:dyDescent="0.2">
      <c r="A92" t="s">
        <v>551</v>
      </c>
      <c r="B92" t="s">
        <v>553</v>
      </c>
      <c r="D92" t="s">
        <v>585</v>
      </c>
      <c r="E92" s="4">
        <v>42180</v>
      </c>
      <c r="F92" s="4">
        <v>42275</v>
      </c>
      <c r="G92" t="s">
        <v>586</v>
      </c>
      <c r="H92" s="4">
        <v>42535</v>
      </c>
      <c r="I92" s="4">
        <v>42691</v>
      </c>
      <c r="J92" t="str">
        <f>IF(Table3[[#This Row],[Bldg permit finaled date]]&lt;&gt;"","Finaled",IF(Table3[[#This Row],[bldg permit issued date]]&lt;&gt;"","Constuction",IF(Table3[[#This Row],[date approved]]&lt;&gt;"","Approved",IF(Table3[[#This Row],[date applied]]&lt;&gt;"","Applied",""))))</f>
        <v>Finaled</v>
      </c>
      <c r="K92" t="s">
        <v>163</v>
      </c>
      <c r="N92">
        <f>Table3[[#This Row],[New dwellings]]-Table3[[#This Row],[Demo dwellings]]</f>
        <v>0</v>
      </c>
      <c r="O92">
        <v>1708</v>
      </c>
      <c r="Q92">
        <f>Table3[[#This Row],[New commercial]]-Table3[[#This Row],[demo commercial]]</f>
        <v>1708</v>
      </c>
      <c r="T92">
        <f>Table3[[#This Row],[new industrial]]-Table3[[#This Row],[demo industrial]]</f>
        <v>0</v>
      </c>
      <c r="W92">
        <f>Table3[[#This Row],[new office]]-Table3[[#This Row],[demo office]]</f>
        <v>0</v>
      </c>
    </row>
    <row r="93" spans="1:23" x14ac:dyDescent="0.2">
      <c r="A93" t="s">
        <v>341</v>
      </c>
      <c r="B93" t="s">
        <v>356</v>
      </c>
      <c r="D93" t="s">
        <v>355</v>
      </c>
      <c r="E93" s="4">
        <v>42117</v>
      </c>
      <c r="F93" s="4">
        <v>42266</v>
      </c>
      <c r="G93" t="s">
        <v>357</v>
      </c>
      <c r="H93" s="4">
        <v>42654</v>
      </c>
      <c r="I93" s="4">
        <v>43066</v>
      </c>
      <c r="J93" t="str">
        <f>IF(Table3[[#This Row],[Bldg permit finaled date]]&lt;&gt;"","Finaled",IF(Table3[[#This Row],[bldg permit issued date]]&lt;&gt;"","Constuction",IF(Table3[[#This Row],[date approved]]&lt;&gt;"","Approved",IF(Table3[[#This Row],[date applied]]&lt;&gt;"","Applied",""))))</f>
        <v>Finaled</v>
      </c>
      <c r="K93" t="s">
        <v>136</v>
      </c>
      <c r="N93">
        <f>Table3[[#This Row],[New dwellings]]-Table3[[#This Row],[Demo dwellings]]</f>
        <v>0</v>
      </c>
      <c r="O93">
        <v>8405</v>
      </c>
      <c r="P93" s="2">
        <v>10548</v>
      </c>
      <c r="Q93">
        <f>Table3[[#This Row],[New commercial]]-Table3[[#This Row],[demo commercial]]</f>
        <v>-2143</v>
      </c>
      <c r="T93">
        <f>Table3[[#This Row],[new industrial]]-Table3[[#This Row],[demo industrial]]</f>
        <v>0</v>
      </c>
      <c r="W93">
        <f>Table3[[#This Row],[new office]]-Table3[[#This Row],[demo office]]</f>
        <v>0</v>
      </c>
    </row>
    <row r="94" spans="1:23" x14ac:dyDescent="0.2">
      <c r="A94" t="s">
        <v>339</v>
      </c>
      <c r="B94" t="s">
        <v>350</v>
      </c>
      <c r="D94" t="s">
        <v>349</v>
      </c>
      <c r="E94" s="4">
        <v>42046</v>
      </c>
      <c r="F94" s="4">
        <v>42156</v>
      </c>
      <c r="G94" t="s">
        <v>351</v>
      </c>
      <c r="H94" s="4">
        <v>42446</v>
      </c>
      <c r="I94" s="4">
        <v>43174</v>
      </c>
      <c r="J94" t="str">
        <f>IF(Table3[[#This Row],[Bldg permit finaled date]]&lt;&gt;"","Finaled",IF(Table3[[#This Row],[bldg permit issued date]]&lt;&gt;"","Constuction",IF(Table3[[#This Row],[date approved]]&lt;&gt;"","Approved",IF(Table3[[#This Row],[date applied]]&lt;&gt;"","Applied",""))))</f>
        <v>Finaled</v>
      </c>
      <c r="K94" t="s">
        <v>73</v>
      </c>
      <c r="L94">
        <v>15</v>
      </c>
      <c r="M94">
        <v>1</v>
      </c>
      <c r="N94">
        <f>Table3[[#This Row],[New dwellings]]-Table3[[#This Row],[Demo dwellings]]</f>
        <v>14</v>
      </c>
      <c r="Q94">
        <f>Table3[[#This Row],[New commercial]]-Table3[[#This Row],[demo commercial]]</f>
        <v>0</v>
      </c>
      <c r="T94">
        <f>Table3[[#This Row],[new industrial]]-Table3[[#This Row],[demo industrial]]</f>
        <v>0</v>
      </c>
      <c r="W94">
        <f>Table3[[#This Row],[new office]]-Table3[[#This Row],[demo office]]</f>
        <v>0</v>
      </c>
    </row>
    <row r="95" spans="1:23" x14ac:dyDescent="0.2">
      <c r="A95" t="s">
        <v>329</v>
      </c>
      <c r="B95" t="s">
        <v>330</v>
      </c>
      <c r="D95" t="s">
        <v>331</v>
      </c>
      <c r="E95" s="4">
        <v>41947</v>
      </c>
      <c r="F95" s="4">
        <v>42150</v>
      </c>
      <c r="G95" t="s">
        <v>332</v>
      </c>
      <c r="H95" s="4">
        <v>42359</v>
      </c>
      <c r="I95" t="s">
        <v>617</v>
      </c>
      <c r="J95" t="str">
        <f>IF(Table3[[#This Row],[Bldg permit finaled date]]&lt;&gt;"","Finaled",IF(Table3[[#This Row],[bldg permit issued date]]&lt;&gt;"","Constuction",IF(Table3[[#This Row],[date approved]]&lt;&gt;"","Approved",IF(Table3[[#This Row],[date applied]]&lt;&gt;"","Applied",""))))</f>
        <v>Finaled</v>
      </c>
      <c r="K95" t="s">
        <v>73</v>
      </c>
      <c r="L95">
        <v>11</v>
      </c>
      <c r="N95">
        <f>Table3[[#This Row],[New dwellings]]-Table3[[#This Row],[Demo dwellings]]</f>
        <v>11</v>
      </c>
      <c r="Q95">
        <f>Table3[[#This Row],[New commercial]]-Table3[[#This Row],[demo commercial]]</f>
        <v>0</v>
      </c>
      <c r="T95">
        <f>Table3[[#This Row],[new industrial]]-Table3[[#This Row],[demo industrial]]</f>
        <v>0</v>
      </c>
      <c r="W95">
        <f>Table3[[#This Row],[new office]]-Table3[[#This Row],[demo office]]</f>
        <v>0</v>
      </c>
    </row>
    <row r="96" spans="1:23" x14ac:dyDescent="0.2">
      <c r="A96" t="s">
        <v>321</v>
      </c>
      <c r="B96" t="s">
        <v>322</v>
      </c>
      <c r="D96" t="s">
        <v>323</v>
      </c>
      <c r="E96" s="4">
        <v>41968</v>
      </c>
      <c r="F96" s="4">
        <v>42122</v>
      </c>
      <c r="G96" t="s">
        <v>324</v>
      </c>
      <c r="H96" s="4">
        <v>42531</v>
      </c>
      <c r="I96" s="4">
        <v>43201</v>
      </c>
      <c r="J96" t="str">
        <f>IF(Table3[[#This Row],[Bldg permit finaled date]]&lt;&gt;"","Finaled",IF(Table3[[#This Row],[bldg permit issued date]]&lt;&gt;"","Constuction",IF(Table3[[#This Row],[date approved]]&lt;&gt;"","Approved",IF(Table3[[#This Row],[date applied]]&lt;&gt;"","Applied",""))))</f>
        <v>Finaled</v>
      </c>
      <c r="K96" t="s">
        <v>79</v>
      </c>
      <c r="L96">
        <v>11</v>
      </c>
      <c r="M96">
        <v>1</v>
      </c>
      <c r="N96">
        <f>Table3[[#This Row],[New dwellings]]-Table3[[#This Row],[Demo dwellings]]</f>
        <v>10</v>
      </c>
      <c r="Q96">
        <f>Table3[[#This Row],[New commercial]]-Table3[[#This Row],[demo commercial]]</f>
        <v>0</v>
      </c>
      <c r="T96">
        <f>Table3[[#This Row],[new industrial]]-Table3[[#This Row],[demo industrial]]</f>
        <v>0</v>
      </c>
      <c r="W96">
        <f>Table3[[#This Row],[new office]]-Table3[[#This Row],[demo office]]</f>
        <v>0</v>
      </c>
    </row>
    <row r="97" spans="1:24" x14ac:dyDescent="0.2">
      <c r="A97" t="s">
        <v>396</v>
      </c>
      <c r="B97" t="s">
        <v>397</v>
      </c>
      <c r="D97" t="s">
        <v>398</v>
      </c>
      <c r="E97" s="4">
        <v>41961</v>
      </c>
      <c r="F97" s="4">
        <v>42109</v>
      </c>
      <c r="G97" t="s">
        <v>399</v>
      </c>
      <c r="H97" s="4">
        <v>42333</v>
      </c>
      <c r="I97" s="4">
        <v>42625</v>
      </c>
      <c r="J97" t="str">
        <f>IF(Table3[[#This Row],[Bldg permit finaled date]]&lt;&gt;"","Finaled",IF(Table3[[#This Row],[bldg permit issued date]]&lt;&gt;"","Constuction",IF(Table3[[#This Row],[date approved]]&lt;&gt;"","Approved",IF(Table3[[#This Row],[date applied]]&lt;&gt;"","Applied",""))))</f>
        <v>Finaled</v>
      </c>
      <c r="K97" t="s">
        <v>73</v>
      </c>
      <c r="L97">
        <v>4</v>
      </c>
      <c r="M97">
        <v>1</v>
      </c>
      <c r="N97">
        <f>Table3[[#This Row],[New dwellings]]-Table3[[#This Row],[Demo dwellings]]</f>
        <v>3</v>
      </c>
      <c r="Q97">
        <f>Table3[[#This Row],[New commercial]]-Table3[[#This Row],[demo commercial]]</f>
        <v>0</v>
      </c>
      <c r="T97">
        <f>Table3[[#This Row],[new industrial]]-Table3[[#This Row],[demo industrial]]</f>
        <v>0</v>
      </c>
      <c r="W97">
        <f>Table3[[#This Row],[new office]]-Table3[[#This Row],[demo office]]</f>
        <v>0</v>
      </c>
    </row>
    <row r="98" spans="1:24" x14ac:dyDescent="0.2">
      <c r="A98" t="s">
        <v>340</v>
      </c>
      <c r="B98" t="s">
        <v>352</v>
      </c>
      <c r="D98" t="s">
        <v>353</v>
      </c>
      <c r="E98" s="4">
        <v>42030</v>
      </c>
      <c r="F98" s="4">
        <v>42104</v>
      </c>
      <c r="G98" t="s">
        <v>354</v>
      </c>
      <c r="H98" s="4">
        <v>42303</v>
      </c>
      <c r="I98" s="4">
        <v>42950</v>
      </c>
      <c r="J98" t="str">
        <f>IF(Table3[[#This Row],[Bldg permit finaled date]]&lt;&gt;"","Finaled",IF(Table3[[#This Row],[bldg permit issued date]]&lt;&gt;"","Constuction",IF(Table3[[#This Row],[date approved]]&lt;&gt;"","Approved",IF(Table3[[#This Row],[date applied]]&lt;&gt;"","Applied",""))))</f>
        <v>Finaled</v>
      </c>
      <c r="K98" t="s">
        <v>79</v>
      </c>
      <c r="L98">
        <v>3</v>
      </c>
      <c r="M98">
        <v>1</v>
      </c>
      <c r="N98">
        <f>Table3[[#This Row],[New dwellings]]-Table3[[#This Row],[Demo dwellings]]</f>
        <v>2</v>
      </c>
      <c r="Q98">
        <f>Table3[[#This Row],[New commercial]]-Table3[[#This Row],[demo commercial]]</f>
        <v>0</v>
      </c>
      <c r="T98">
        <f>Table3[[#This Row],[new industrial]]-Table3[[#This Row],[demo industrial]]</f>
        <v>0</v>
      </c>
      <c r="W98">
        <f>Table3[[#This Row],[new office]]-Table3[[#This Row],[demo office]]</f>
        <v>0</v>
      </c>
    </row>
    <row r="99" spans="1:24" x14ac:dyDescent="0.2">
      <c r="A99" t="s">
        <v>342</v>
      </c>
      <c r="B99" t="s">
        <v>359</v>
      </c>
      <c r="D99" t="s">
        <v>358</v>
      </c>
      <c r="E99" s="4">
        <v>41645</v>
      </c>
      <c r="F99" s="4">
        <v>42096</v>
      </c>
      <c r="G99" t="s">
        <v>360</v>
      </c>
      <c r="H99" s="4">
        <v>42747</v>
      </c>
      <c r="I99" s="4">
        <v>42990</v>
      </c>
      <c r="J99" t="str">
        <f>IF(Table3[[#This Row],[Bldg permit finaled date]]&lt;&gt;"","Finaled",IF(Table3[[#This Row],[bldg permit issued date]]&lt;&gt;"","Constuction",IF(Table3[[#This Row],[date approved]]&lt;&gt;"","Approved",IF(Table3[[#This Row],[date applied]]&lt;&gt;"","Applied",""))))</f>
        <v>Finaled</v>
      </c>
      <c r="K99" t="s">
        <v>136</v>
      </c>
      <c r="N99">
        <f>Table3[[#This Row],[New dwellings]]-Table3[[#This Row],[Demo dwellings]]</f>
        <v>0</v>
      </c>
      <c r="O99">
        <v>2000</v>
      </c>
      <c r="Q99">
        <f>Table3[[#This Row],[New commercial]]-Table3[[#This Row],[demo commercial]]</f>
        <v>2000</v>
      </c>
      <c r="T99">
        <f>Table3[[#This Row],[new industrial]]-Table3[[#This Row],[demo industrial]]</f>
        <v>0</v>
      </c>
      <c r="W99">
        <f>Table3[[#This Row],[new office]]-Table3[[#This Row],[demo office]]</f>
        <v>0</v>
      </c>
    </row>
    <row r="100" spans="1:24" x14ac:dyDescent="0.2">
      <c r="A100" t="s">
        <v>313</v>
      </c>
      <c r="B100" t="s">
        <v>314</v>
      </c>
      <c r="D100" t="s">
        <v>315</v>
      </c>
      <c r="E100" s="4">
        <v>41956</v>
      </c>
      <c r="F100" s="4">
        <v>42066</v>
      </c>
      <c r="G100" t="s">
        <v>316</v>
      </c>
      <c r="H100" s="4">
        <v>42587</v>
      </c>
      <c r="I100" s="4">
        <v>43118</v>
      </c>
      <c r="J100" t="str">
        <f>IF(Table3[[#This Row],[Bldg permit finaled date]]&lt;&gt;"","Finaled",IF(Table3[[#This Row],[bldg permit issued date]]&lt;&gt;"","Constuction",IF(Table3[[#This Row],[date approved]]&lt;&gt;"","Approved",IF(Table3[[#This Row],[date applied]]&lt;&gt;"","Applied",""))))</f>
        <v>Finaled</v>
      </c>
      <c r="K100" t="s">
        <v>73</v>
      </c>
      <c r="L100">
        <v>5</v>
      </c>
      <c r="M100">
        <v>1</v>
      </c>
      <c r="N100">
        <f>Table3[[#This Row],[New dwellings]]-Table3[[#This Row],[Demo dwellings]]</f>
        <v>4</v>
      </c>
      <c r="Q100">
        <f>Table3[[#This Row],[New commercial]]-Table3[[#This Row],[demo commercial]]</f>
        <v>0</v>
      </c>
      <c r="T100">
        <f>Table3[[#This Row],[new industrial]]-Table3[[#This Row],[demo industrial]]</f>
        <v>0</v>
      </c>
      <c r="W100">
        <f>Table3[[#This Row],[new office]]-Table3[[#This Row],[demo office]]</f>
        <v>0</v>
      </c>
    </row>
    <row r="101" spans="1:24" x14ac:dyDescent="0.2">
      <c r="A101" t="s">
        <v>531</v>
      </c>
      <c r="B101" t="s">
        <v>532</v>
      </c>
      <c r="D101" t="s">
        <v>533</v>
      </c>
      <c r="E101" s="4">
        <v>41807</v>
      </c>
      <c r="F101" s="4">
        <v>41900</v>
      </c>
      <c r="G101" t="s">
        <v>534</v>
      </c>
      <c r="H101" s="4">
        <v>42199</v>
      </c>
      <c r="I101" s="4">
        <v>42473</v>
      </c>
      <c r="J101" t="str">
        <f>IF(Table3[[#This Row],[Bldg permit finaled date]]&lt;&gt;"","Finaled",IF(Table3[[#This Row],[bldg permit issued date]]&lt;&gt;"","Constuction",IF(Table3[[#This Row],[date approved]]&lt;&gt;"","Approved",IF(Table3[[#This Row],[date applied]]&lt;&gt;"","Applied",""))))</f>
        <v>Finaled</v>
      </c>
      <c r="K101" t="s">
        <v>76</v>
      </c>
      <c r="N101">
        <f>Table3[[#This Row],[New dwellings]]-Table3[[#This Row],[Demo dwellings]]</f>
        <v>0</v>
      </c>
      <c r="O101">
        <v>2948</v>
      </c>
      <c r="Q101">
        <f>Table3[[#This Row],[New commercial]]-Table3[[#This Row],[demo commercial]]</f>
        <v>2948</v>
      </c>
      <c r="T101">
        <f>Table3[[#This Row],[new industrial]]-Table3[[#This Row],[demo industrial]]</f>
        <v>0</v>
      </c>
      <c r="W101">
        <f>Table3[[#This Row],[new office]]-Table3[[#This Row],[demo office]]</f>
        <v>0</v>
      </c>
    </row>
    <row r="102" spans="1:24" x14ac:dyDescent="0.2">
      <c r="A102" t="s">
        <v>535</v>
      </c>
      <c r="B102" t="s">
        <v>536</v>
      </c>
      <c r="D102" t="s">
        <v>537</v>
      </c>
      <c r="E102" s="4">
        <v>41788</v>
      </c>
      <c r="F102" s="4">
        <v>41885</v>
      </c>
      <c r="G102" t="s">
        <v>538</v>
      </c>
      <c r="H102" s="4">
        <v>41988</v>
      </c>
      <c r="I102" s="4">
        <v>42419</v>
      </c>
      <c r="J102" t="str">
        <f>IF(Table3[[#This Row],[Bldg permit finaled date]]&lt;&gt;"","Finaled",IF(Table3[[#This Row],[bldg permit issued date]]&lt;&gt;"","Constuction",IF(Table3[[#This Row],[date approved]]&lt;&gt;"","Approved",IF(Table3[[#This Row],[date applied]]&lt;&gt;"","Applied",""))))</f>
        <v>Finaled</v>
      </c>
      <c r="K102" t="s">
        <v>114</v>
      </c>
      <c r="N102">
        <f>Table3[[#This Row],[New dwellings]]-Table3[[#This Row],[Demo dwellings]]</f>
        <v>0</v>
      </c>
      <c r="O102">
        <v>1331</v>
      </c>
      <c r="Q102">
        <f>Table3[[#This Row],[New commercial]]-Table3[[#This Row],[demo commercial]]</f>
        <v>1331</v>
      </c>
      <c r="T102">
        <f>Table3[[#This Row],[new industrial]]-Table3[[#This Row],[demo industrial]]</f>
        <v>0</v>
      </c>
      <c r="W102">
        <f>Table3[[#This Row],[new office]]-Table3[[#This Row],[demo office]]</f>
        <v>0</v>
      </c>
    </row>
    <row r="103" spans="1:24" x14ac:dyDescent="0.2">
      <c r="A103" t="s">
        <v>408</v>
      </c>
      <c r="B103" t="s">
        <v>409</v>
      </c>
      <c r="D103" t="s">
        <v>410</v>
      </c>
      <c r="E103" s="4">
        <v>41745</v>
      </c>
      <c r="F103" s="4">
        <v>41870</v>
      </c>
      <c r="G103" t="s">
        <v>411</v>
      </c>
      <c r="H103" s="4">
        <v>42010</v>
      </c>
      <c r="I103" s="4">
        <v>42480</v>
      </c>
      <c r="J103" t="str">
        <f>IF(Table3[[#This Row],[Bldg permit finaled date]]&lt;&gt;"","Finaled",IF(Table3[[#This Row],[bldg permit issued date]]&lt;&gt;"","Constuction",IF(Table3[[#This Row],[date approved]]&lt;&gt;"","Approved",IF(Table3[[#This Row],[date applied]]&lt;&gt;"","Applied",""))))</f>
        <v>Finaled</v>
      </c>
      <c r="K103" t="s">
        <v>99</v>
      </c>
      <c r="L103">
        <v>10</v>
      </c>
      <c r="N103">
        <f>Table3[[#This Row],[New dwellings]]-Table3[[#This Row],[Demo dwellings]]</f>
        <v>10</v>
      </c>
      <c r="Q103">
        <f>Table3[[#This Row],[New commercial]]-Table3[[#This Row],[demo commercial]]</f>
        <v>0</v>
      </c>
      <c r="T103">
        <f>Table3[[#This Row],[new industrial]]-Table3[[#This Row],[demo industrial]]</f>
        <v>0</v>
      </c>
      <c r="W103">
        <f>Table3[[#This Row],[new office]]-Table3[[#This Row],[demo office]]</f>
        <v>0</v>
      </c>
    </row>
    <row r="104" spans="1:24" x14ac:dyDescent="0.2">
      <c r="A104" t="s">
        <v>59</v>
      </c>
      <c r="B104" t="s">
        <v>111</v>
      </c>
      <c r="C104" t="s">
        <v>718</v>
      </c>
      <c r="D104" t="s">
        <v>112</v>
      </c>
      <c r="E104" s="4">
        <v>41414</v>
      </c>
      <c r="F104" s="4">
        <v>41864</v>
      </c>
      <c r="G104" t="s">
        <v>113</v>
      </c>
      <c r="H104" s="4">
        <v>43818</v>
      </c>
      <c r="J104" t="str">
        <f>IF(Table3[[#This Row],[Bldg permit finaled date]]&lt;&gt;"","Finaled",IF(Table3[[#This Row],[bldg permit issued date]]&lt;&gt;"","Constuction",IF(Table3[[#This Row],[date approved]]&lt;&gt;"","Approved",IF(Table3[[#This Row],[date applied]]&lt;&gt;"","Applied",""))))</f>
        <v>Constuction</v>
      </c>
      <c r="K104" t="s">
        <v>114</v>
      </c>
      <c r="M104">
        <v>44</v>
      </c>
      <c r="N104">
        <f>Table3[[#This Row],[New dwellings]]-Table3[[#This Row],[Demo dwellings]]</f>
        <v>-44</v>
      </c>
      <c r="Q104">
        <f>Table3[[#This Row],[New commercial]]-Table3[[#This Row],[demo commercial]]</f>
        <v>0</v>
      </c>
      <c r="T104">
        <f>Table3[[#This Row],[new industrial]]-Table3[[#This Row],[demo industrial]]</f>
        <v>0</v>
      </c>
      <c r="W104">
        <f>Table3[[#This Row],[new office]]-Table3[[#This Row],[demo office]]</f>
        <v>0</v>
      </c>
      <c r="X104">
        <v>165</v>
      </c>
    </row>
    <row r="105" spans="1:24" x14ac:dyDescent="0.2">
      <c r="A105" t="s">
        <v>325</v>
      </c>
      <c r="B105" t="s">
        <v>327</v>
      </c>
      <c r="D105" t="s">
        <v>326</v>
      </c>
      <c r="E105" s="4">
        <v>41332</v>
      </c>
      <c r="F105" s="4">
        <v>41772</v>
      </c>
      <c r="G105" t="s">
        <v>328</v>
      </c>
      <c r="H105" s="4">
        <v>42517</v>
      </c>
      <c r="I105" s="4">
        <v>43216</v>
      </c>
      <c r="J105" t="str">
        <f>IF(Table3[[#This Row],[Bldg permit finaled date]]&lt;&gt;"","Finaled",IF(Table3[[#This Row],[bldg permit issued date]]&lt;&gt;"","Constuction",IF(Table3[[#This Row],[date approved]]&lt;&gt;"","Approved",IF(Table3[[#This Row],[date applied]]&lt;&gt;"","Applied",""))))</f>
        <v>Finaled</v>
      </c>
      <c r="K105" t="s">
        <v>70</v>
      </c>
      <c r="L105">
        <v>94</v>
      </c>
      <c r="N105">
        <f>Table3[[#This Row],[New dwellings]]-Table3[[#This Row],[Demo dwellings]]</f>
        <v>94</v>
      </c>
      <c r="O105">
        <v>4680</v>
      </c>
      <c r="Q105">
        <f>Table3[[#This Row],[New commercial]]-Table3[[#This Row],[demo commercial]]</f>
        <v>4680</v>
      </c>
      <c r="T105">
        <f>Table3[[#This Row],[new industrial]]-Table3[[#This Row],[demo industrial]]</f>
        <v>0</v>
      </c>
      <c r="W105">
        <f>Table3[[#This Row],[new office]]-Table3[[#This Row],[demo office]]</f>
        <v>0</v>
      </c>
    </row>
    <row r="106" spans="1:24" x14ac:dyDescent="0.2">
      <c r="A106" t="s">
        <v>412</v>
      </c>
      <c r="B106" t="s">
        <v>413</v>
      </c>
      <c r="D106" t="s">
        <v>414</v>
      </c>
      <c r="E106" s="4">
        <v>41619</v>
      </c>
      <c r="F106" s="4">
        <v>41715</v>
      </c>
      <c r="G106" t="s">
        <v>415</v>
      </c>
      <c r="H106" s="4">
        <v>41956</v>
      </c>
      <c r="I106" s="4">
        <v>42325</v>
      </c>
      <c r="J106" t="str">
        <f>IF(Table3[[#This Row],[Bldg permit finaled date]]&lt;&gt;"","Finaled",IF(Table3[[#This Row],[bldg permit issued date]]&lt;&gt;"","Constuction",IF(Table3[[#This Row],[date approved]]&lt;&gt;"","Approved",IF(Table3[[#This Row],[date applied]]&lt;&gt;"","Applied",""))))</f>
        <v>Finaled</v>
      </c>
      <c r="K106" t="s">
        <v>73</v>
      </c>
      <c r="L106">
        <v>2</v>
      </c>
      <c r="N106">
        <f>Table3[[#This Row],[New dwellings]]-Table3[[#This Row],[Demo dwellings]]</f>
        <v>2</v>
      </c>
      <c r="Q106">
        <f>Table3[[#This Row],[New commercial]]-Table3[[#This Row],[demo commercial]]</f>
        <v>0</v>
      </c>
      <c r="T106">
        <f>Table3[[#This Row],[new industrial]]-Table3[[#This Row],[demo industrial]]</f>
        <v>0</v>
      </c>
      <c r="W106">
        <f>Table3[[#This Row],[new office]]-Table3[[#This Row],[demo office]]</f>
        <v>0</v>
      </c>
    </row>
    <row r="107" spans="1:24" x14ac:dyDescent="0.2">
      <c r="A107" t="s">
        <v>338</v>
      </c>
      <c r="B107" t="s">
        <v>346</v>
      </c>
      <c r="D107" t="s">
        <v>347</v>
      </c>
      <c r="E107" s="4">
        <v>41508</v>
      </c>
      <c r="F107" s="4">
        <v>41653</v>
      </c>
      <c r="G107" t="s">
        <v>348</v>
      </c>
      <c r="H107" s="4">
        <v>41926</v>
      </c>
      <c r="I107" s="4">
        <v>42997</v>
      </c>
      <c r="J107" t="str">
        <f>IF(Table3[[#This Row],[Bldg permit finaled date]]&lt;&gt;"","Finaled",IF(Table3[[#This Row],[bldg permit issued date]]&lt;&gt;"","Constuction",IF(Table3[[#This Row],[date approved]]&lt;&gt;"","Approved",IF(Table3[[#This Row],[date applied]]&lt;&gt;"","Applied",""))))</f>
        <v>Finaled</v>
      </c>
      <c r="K107" t="s">
        <v>73</v>
      </c>
      <c r="N107">
        <f>Table3[[#This Row],[New dwellings]]-Table3[[#This Row],[Demo dwellings]]</f>
        <v>0</v>
      </c>
      <c r="O107">
        <v>100258</v>
      </c>
      <c r="P107">
        <v>9648</v>
      </c>
      <c r="Q107">
        <f>Table3[[#This Row],[New commercial]]-Table3[[#This Row],[demo commercial]]</f>
        <v>90610</v>
      </c>
      <c r="T107">
        <f>Table3[[#This Row],[new industrial]]-Table3[[#This Row],[demo industrial]]</f>
        <v>0</v>
      </c>
      <c r="W107">
        <f>Table3[[#This Row],[new office]]-Table3[[#This Row],[demo office]]</f>
        <v>0</v>
      </c>
    </row>
    <row r="108" spans="1:24" x14ac:dyDescent="0.2">
      <c r="A108" s="2" t="s">
        <v>239</v>
      </c>
      <c r="B108" s="2" t="s">
        <v>240</v>
      </c>
      <c r="C108" s="2" t="s">
        <v>718</v>
      </c>
      <c r="D108" t="s">
        <v>241</v>
      </c>
      <c r="E108" s="4">
        <v>41346</v>
      </c>
      <c r="F108" s="4">
        <v>41549</v>
      </c>
      <c r="G108" s="2" t="s">
        <v>242</v>
      </c>
      <c r="H108" s="4">
        <v>42772</v>
      </c>
      <c r="J108" t="str">
        <f>IF(Table3[[#This Row],[Bldg permit finaled date]]&lt;&gt;"","Finaled",IF(Table3[[#This Row],[bldg permit issued date]]&lt;&gt;"","Constuction",IF(Table3[[#This Row],[date approved]]&lt;&gt;"","Approved",IF(Table3[[#This Row],[date applied]]&lt;&gt;"","Applied",""))))</f>
        <v>Constuction</v>
      </c>
      <c r="K108" s="2" t="s">
        <v>73</v>
      </c>
      <c r="L108">
        <v>2</v>
      </c>
      <c r="N108">
        <f>Table3[[#This Row],[New dwellings]]-Table3[[#This Row],[Demo dwellings]]</f>
        <v>2</v>
      </c>
      <c r="Q108">
        <f>Table3[[#This Row],[New commercial]]-Table3[[#This Row],[demo commercial]]</f>
        <v>0</v>
      </c>
      <c r="T108">
        <f>Table3[[#This Row],[new industrial]]-Table3[[#This Row],[demo industrial]]</f>
        <v>0</v>
      </c>
      <c r="W108">
        <f>Table3[[#This Row],[new office]]-Table3[[#This Row],[demo office]]</f>
        <v>0</v>
      </c>
    </row>
    <row r="109" spans="1:24" x14ac:dyDescent="0.2">
      <c r="A109" t="s">
        <v>307</v>
      </c>
      <c r="B109" t="s">
        <v>305</v>
      </c>
      <c r="D109" t="s">
        <v>306</v>
      </c>
      <c r="E109" s="4">
        <v>41347</v>
      </c>
      <c r="F109" s="4">
        <v>41478</v>
      </c>
      <c r="G109" t="s">
        <v>308</v>
      </c>
      <c r="H109" s="4">
        <v>41823</v>
      </c>
      <c r="I109" s="4">
        <v>43739</v>
      </c>
      <c r="J109" t="str">
        <f>IF(Table3[[#This Row],[Bldg permit finaled date]]&lt;&gt;"","Finaled",IF(Table3[[#This Row],[bldg permit issued date]]&lt;&gt;"","Constuction",IF(Table3[[#This Row],[date approved]]&lt;&gt;"","Approved",IF(Table3[[#This Row],[date applied]]&lt;&gt;"","Applied",""))))</f>
        <v>Finaled</v>
      </c>
      <c r="K109" t="s">
        <v>101</v>
      </c>
      <c r="N109">
        <f>Table3[[#This Row],[New dwellings]]-Table3[[#This Row],[Demo dwellings]]</f>
        <v>0</v>
      </c>
      <c r="O109">
        <v>48360</v>
      </c>
      <c r="Q109">
        <f>Table3[[#This Row],[New commercial]]-Table3[[#This Row],[demo commercial]]</f>
        <v>48360</v>
      </c>
      <c r="T109">
        <f>Table3[[#This Row],[new industrial]]-Table3[[#This Row],[demo industrial]]</f>
        <v>0</v>
      </c>
      <c r="W109">
        <f>Table3[[#This Row],[new office]]-Table3[[#This Row],[demo office]]</f>
        <v>0</v>
      </c>
    </row>
    <row r="110" spans="1:24" x14ac:dyDescent="0.2">
      <c r="A110" s="2" t="s">
        <v>520</v>
      </c>
      <c r="B110" s="2" t="s">
        <v>521</v>
      </c>
      <c r="C110" s="2"/>
      <c r="D110" s="2" t="s">
        <v>529</v>
      </c>
      <c r="E110" s="4">
        <v>41263</v>
      </c>
      <c r="F110" s="4">
        <v>41387</v>
      </c>
      <c r="G110" s="2" t="s">
        <v>522</v>
      </c>
      <c r="H110" s="4">
        <v>41844</v>
      </c>
      <c r="I110" s="4">
        <v>42317</v>
      </c>
      <c r="J110" t="str">
        <f>IF(Table3[[#This Row],[Bldg permit finaled date]]&lt;&gt;"","Finaled",IF(Table3[[#This Row],[bldg permit issued date]]&lt;&gt;"","Constuction",IF(Table3[[#This Row],[date approved]]&lt;&gt;"","Approved",IF(Table3[[#This Row],[date applied]]&lt;&gt;"","Applied",""))))</f>
        <v>Finaled</v>
      </c>
      <c r="K110" s="2" t="s">
        <v>84</v>
      </c>
      <c r="N110">
        <f>Table3[[#This Row],[New dwellings]]-Table3[[#This Row],[Demo dwellings]]</f>
        <v>0</v>
      </c>
      <c r="O110">
        <v>9778</v>
      </c>
      <c r="Q110">
        <f>Table3[[#This Row],[New commercial]]-Table3[[#This Row],[demo commercial]]</f>
        <v>9778</v>
      </c>
      <c r="S110">
        <v>6506</v>
      </c>
      <c r="T110">
        <f>Table3[[#This Row],[new industrial]]-Table3[[#This Row],[demo industrial]]</f>
        <v>-6506</v>
      </c>
      <c r="W110">
        <f>Table3[[#This Row],[new office]]-Table3[[#This Row],[demo office]]</f>
        <v>0</v>
      </c>
    </row>
    <row r="111" spans="1:24" x14ac:dyDescent="0.2">
      <c r="A111" t="s">
        <v>317</v>
      </c>
      <c r="B111" t="s">
        <v>320</v>
      </c>
      <c r="D111" t="s">
        <v>318</v>
      </c>
      <c r="E111" s="4">
        <v>41043</v>
      </c>
      <c r="F111" s="4">
        <v>41354</v>
      </c>
      <c r="G111" t="s">
        <v>319</v>
      </c>
      <c r="H111" s="4">
        <v>42019</v>
      </c>
      <c r="I111" s="4">
        <v>43139</v>
      </c>
      <c r="J111" t="str">
        <f>IF(Table3[[#This Row],[Bldg permit finaled date]]&lt;&gt;"","Finaled",IF(Table3[[#This Row],[bldg permit issued date]]&lt;&gt;"","Constuction",IF(Table3[[#This Row],[date approved]]&lt;&gt;"","Approved",IF(Table3[[#This Row],[date applied]]&lt;&gt;"","Applied",""))))</f>
        <v>Finaled</v>
      </c>
      <c r="K111" t="s">
        <v>79</v>
      </c>
      <c r="L111">
        <v>51</v>
      </c>
      <c r="N111">
        <f>Table3[[#This Row],[New dwellings]]-Table3[[#This Row],[Demo dwellings]]</f>
        <v>51</v>
      </c>
      <c r="Q111">
        <f>Table3[[#This Row],[New commercial]]-Table3[[#This Row],[demo commercial]]</f>
        <v>0</v>
      </c>
      <c r="T111">
        <f>Table3[[#This Row],[new industrial]]-Table3[[#This Row],[demo industrial]]</f>
        <v>0</v>
      </c>
      <c r="W111">
        <f>Table3[[#This Row],[new office]]-Table3[[#This Row],[demo office]]</f>
        <v>0</v>
      </c>
    </row>
    <row r="112" spans="1:24" x14ac:dyDescent="0.2">
      <c r="A112" t="s">
        <v>547</v>
      </c>
      <c r="B112" t="s">
        <v>548</v>
      </c>
      <c r="D112" t="s">
        <v>549</v>
      </c>
      <c r="E112" s="4">
        <v>41262</v>
      </c>
      <c r="F112" s="4">
        <v>41354</v>
      </c>
      <c r="G112" t="s">
        <v>550</v>
      </c>
      <c r="H112" s="4">
        <v>41570</v>
      </c>
      <c r="I112" s="4">
        <v>42391</v>
      </c>
      <c r="J112" t="str">
        <f>IF(Table3[[#This Row],[Bldg permit finaled date]]&lt;&gt;"","Finaled",IF(Table3[[#This Row],[bldg permit issued date]]&lt;&gt;"","Constuction",IF(Table3[[#This Row],[date approved]]&lt;&gt;"","Approved",IF(Table3[[#This Row],[date applied]]&lt;&gt;"","Applied",""))))</f>
        <v>Finaled</v>
      </c>
      <c r="K112" t="s">
        <v>114</v>
      </c>
      <c r="M112">
        <v>1</v>
      </c>
      <c r="N112">
        <f>Table3[[#This Row],[New dwellings]]-Table3[[#This Row],[Demo dwellings]]</f>
        <v>-1</v>
      </c>
      <c r="O112">
        <v>4784</v>
      </c>
      <c r="Q112">
        <f>Table3[[#This Row],[New commercial]]-Table3[[#This Row],[demo commercial]]</f>
        <v>4784</v>
      </c>
      <c r="T112">
        <f>Table3[[#This Row],[new industrial]]-Table3[[#This Row],[demo industrial]]</f>
        <v>0</v>
      </c>
      <c r="W112">
        <f>Table3[[#This Row],[new office]]-Table3[[#This Row],[demo office]]</f>
        <v>0</v>
      </c>
    </row>
    <row r="113" spans="1:23" x14ac:dyDescent="0.2">
      <c r="A113" t="s">
        <v>446</v>
      </c>
      <c r="B113" t="s">
        <v>447</v>
      </c>
      <c r="D113" t="s">
        <v>445</v>
      </c>
      <c r="E113" s="4">
        <v>40980</v>
      </c>
      <c r="F113" s="4">
        <v>41345</v>
      </c>
      <c r="G113" t="s">
        <v>448</v>
      </c>
      <c r="H113" s="4">
        <v>41654</v>
      </c>
      <c r="I113" s="4">
        <v>42039</v>
      </c>
      <c r="J113" t="str">
        <f>IF(Table3[[#This Row],[Bldg permit finaled date]]&lt;&gt;"","Finaled",IF(Table3[[#This Row],[bldg permit issued date]]&lt;&gt;"","Constuction",IF(Table3[[#This Row],[date approved]]&lt;&gt;"","Approved",IF(Table3[[#This Row],[date applied]]&lt;&gt;"","Applied",""))))</f>
        <v>Finaled</v>
      </c>
      <c r="K113" t="s">
        <v>73</v>
      </c>
      <c r="L113">
        <v>22</v>
      </c>
      <c r="N113">
        <f>Table3[[#This Row],[New dwellings]]-Table3[[#This Row],[Demo dwellings]]</f>
        <v>22</v>
      </c>
      <c r="Q113">
        <f>Table3[[#This Row],[New commercial]]-Table3[[#This Row],[demo commercial]]</f>
        <v>0</v>
      </c>
      <c r="T113">
        <f>Table3[[#This Row],[new industrial]]-Table3[[#This Row],[demo industrial]]</f>
        <v>0</v>
      </c>
      <c r="U113">
        <v>1489</v>
      </c>
      <c r="W113">
        <f>Table3[[#This Row],[new office]]-Table3[[#This Row],[demo office]]</f>
        <v>1489</v>
      </c>
    </row>
    <row r="114" spans="1:23" x14ac:dyDescent="0.2">
      <c r="A114" t="s">
        <v>451</v>
      </c>
      <c r="B114" t="s">
        <v>450</v>
      </c>
      <c r="D114" t="s">
        <v>449</v>
      </c>
      <c r="E114" s="4">
        <v>41003</v>
      </c>
      <c r="F114" s="4">
        <v>41247</v>
      </c>
      <c r="G114" t="s">
        <v>452</v>
      </c>
      <c r="H114" s="4">
        <v>41584</v>
      </c>
      <c r="I114" s="4">
        <v>41975</v>
      </c>
      <c r="J114" t="str">
        <f>IF(Table3[[#This Row],[Bldg permit finaled date]]&lt;&gt;"","Finaled",IF(Table3[[#This Row],[bldg permit issued date]]&lt;&gt;"","Constuction",IF(Table3[[#This Row],[date approved]]&lt;&gt;"","Approved",IF(Table3[[#This Row],[date applied]]&lt;&gt;"","Applied",""))))</f>
        <v>Finaled</v>
      </c>
      <c r="K114" t="s">
        <v>79</v>
      </c>
      <c r="L114">
        <v>13</v>
      </c>
      <c r="N114">
        <f>Table3[[#This Row],[New dwellings]]-Table3[[#This Row],[Demo dwellings]]</f>
        <v>13</v>
      </c>
      <c r="Q114">
        <f>Table3[[#This Row],[New commercial]]-Table3[[#This Row],[demo commercial]]</f>
        <v>0</v>
      </c>
      <c r="T114">
        <f>Table3[[#This Row],[new industrial]]-Table3[[#This Row],[demo industrial]]</f>
        <v>0</v>
      </c>
      <c r="W114">
        <f>Table3[[#This Row],[new office]]-Table3[[#This Row],[demo office]]</f>
        <v>0</v>
      </c>
    </row>
    <row r="115" spans="1:23" x14ac:dyDescent="0.2">
      <c r="A115" s="2" t="s">
        <v>563</v>
      </c>
      <c r="B115" s="2" t="s">
        <v>562</v>
      </c>
      <c r="C115" s="2"/>
      <c r="D115" t="s">
        <v>561</v>
      </c>
      <c r="E115" s="4">
        <v>41085</v>
      </c>
      <c r="F115" s="4">
        <v>41164</v>
      </c>
      <c r="G115" s="2" t="s">
        <v>565</v>
      </c>
      <c r="H115" s="4">
        <v>41227</v>
      </c>
      <c r="I115" s="4">
        <v>41320</v>
      </c>
      <c r="J115" t="str">
        <f>IF(Table3[[#This Row],[Bldg permit finaled date]]&lt;&gt;"","Finaled",IF(Table3[[#This Row],[bldg permit issued date]]&lt;&gt;"","Constuction",IF(Table3[[#This Row],[date approved]]&lt;&gt;"","Approved",IF(Table3[[#This Row],[date applied]]&lt;&gt;"","Applied",""))))</f>
        <v>Finaled</v>
      </c>
      <c r="K115" t="s">
        <v>76</v>
      </c>
      <c r="N115">
        <f>Table3[[#This Row],[New dwellings]]-Table3[[#This Row],[Demo dwellings]]</f>
        <v>0</v>
      </c>
      <c r="O115">
        <v>33648</v>
      </c>
      <c r="Q115">
        <f>Table3[[#This Row],[New commercial]]-Table3[[#This Row],[demo commercial]]</f>
        <v>33648</v>
      </c>
      <c r="T115">
        <f>Table3[[#This Row],[new industrial]]-Table3[[#This Row],[demo industrial]]</f>
        <v>0</v>
      </c>
      <c r="W115">
        <f>Table3[[#This Row],[new office]]-Table3[[#This Row],[demo office]]</f>
        <v>0</v>
      </c>
    </row>
    <row r="116" spans="1:23" x14ac:dyDescent="0.2">
      <c r="A116" t="s">
        <v>455</v>
      </c>
      <c r="B116" t="s">
        <v>454</v>
      </c>
      <c r="D116" t="s">
        <v>453</v>
      </c>
      <c r="E116" s="4">
        <v>40934</v>
      </c>
      <c r="F116" s="4">
        <v>41114</v>
      </c>
      <c r="G116" t="s">
        <v>456</v>
      </c>
      <c r="H116" s="4">
        <v>41428</v>
      </c>
      <c r="I116" s="4">
        <v>45489</v>
      </c>
      <c r="J116" t="str">
        <f>IF(Table3[[#This Row],[Bldg permit finaled date]]&lt;&gt;"","Finaled",IF(Table3[[#This Row],[bldg permit issued date]]&lt;&gt;"","Constuction",IF(Table3[[#This Row],[date approved]]&lt;&gt;"","Approved",IF(Table3[[#This Row],[date applied]]&lt;&gt;"","Applied",""))))</f>
        <v>Finaled</v>
      </c>
      <c r="K116" t="s">
        <v>70</v>
      </c>
      <c r="L116">
        <v>19</v>
      </c>
      <c r="N116">
        <f>Table3[[#This Row],[New dwellings]]-Table3[[#This Row],[Demo dwellings]]</f>
        <v>19</v>
      </c>
      <c r="Q116">
        <f>Table3[[#This Row],[New commercial]]-Table3[[#This Row],[demo commercial]]</f>
        <v>0</v>
      </c>
      <c r="T116">
        <f>Table3[[#This Row],[new industrial]]-Table3[[#This Row],[demo industrial]]</f>
        <v>0</v>
      </c>
      <c r="W116">
        <f>Table3[[#This Row],[new office]]-Table3[[#This Row],[demo office]]</f>
        <v>0</v>
      </c>
    </row>
    <row r="117" spans="1:23" x14ac:dyDescent="0.2">
      <c r="A117" t="s">
        <v>44</v>
      </c>
      <c r="B117" t="s">
        <v>182</v>
      </c>
      <c r="C117" t="s">
        <v>724</v>
      </c>
      <c r="D117" t="s">
        <v>665</v>
      </c>
      <c r="E117" s="4">
        <v>41004</v>
      </c>
      <c r="F117" s="4">
        <v>41080</v>
      </c>
      <c r="G117" t="s">
        <v>664</v>
      </c>
      <c r="J117" t="str">
        <f>IF(Table3[[#This Row],[Bldg permit finaled date]]&lt;&gt;"","Finaled",IF(Table3[[#This Row],[bldg permit issued date]]&lt;&gt;"","Constuction",IF(Table3[[#This Row],[date approved]]&lt;&gt;"","Approved",IF(Table3[[#This Row],[date applied]]&lt;&gt;"","Applied",""))))</f>
        <v>Approved</v>
      </c>
      <c r="K117" t="s">
        <v>99</v>
      </c>
      <c r="L117">
        <v>3</v>
      </c>
      <c r="N117">
        <f>Table3[[#This Row],[New dwellings]]-Table3[[#This Row],[Demo dwellings]]</f>
        <v>3</v>
      </c>
      <c r="Q117">
        <f>Table3[[#This Row],[New commercial]]-Table3[[#This Row],[demo commercial]]</f>
        <v>0</v>
      </c>
      <c r="T117">
        <f>Table3[[#This Row],[new industrial]]-Table3[[#This Row],[demo industrial]]</f>
        <v>0</v>
      </c>
      <c r="W117">
        <f>Table3[[#This Row],[new office]]-Table3[[#This Row],[demo office]]</f>
        <v>0</v>
      </c>
    </row>
    <row r="118" spans="1:23" x14ac:dyDescent="0.2">
      <c r="A118" t="s">
        <v>543</v>
      </c>
      <c r="B118" t="s">
        <v>544</v>
      </c>
      <c r="D118" t="s">
        <v>546</v>
      </c>
      <c r="E118" s="4">
        <v>40938</v>
      </c>
      <c r="F118" s="4">
        <v>41067</v>
      </c>
      <c r="G118" t="s">
        <v>545</v>
      </c>
      <c r="H118" s="4">
        <v>41428</v>
      </c>
      <c r="I118" s="4">
        <v>41779</v>
      </c>
      <c r="J118" t="str">
        <f>IF(Table3[[#This Row],[Bldg permit finaled date]]&lt;&gt;"","Finaled",IF(Table3[[#This Row],[bldg permit issued date]]&lt;&gt;"","Constuction",IF(Table3[[#This Row],[date approved]]&lt;&gt;"","Approved",IF(Table3[[#This Row],[date applied]]&lt;&gt;"","Applied",""))))</f>
        <v>Finaled</v>
      </c>
      <c r="K118" t="s">
        <v>197</v>
      </c>
      <c r="M118">
        <v>4</v>
      </c>
      <c r="N118">
        <f>Table3[[#This Row],[New dwellings]]-Table3[[#This Row],[Demo dwellings]]</f>
        <v>-4</v>
      </c>
      <c r="P118">
        <v>4487</v>
      </c>
      <c r="Q118">
        <f>Table3[[#This Row],[New commercial]]-Table3[[#This Row],[demo commercial]]</f>
        <v>-4487</v>
      </c>
      <c r="T118">
        <f>Table3[[#This Row],[new industrial]]-Table3[[#This Row],[demo industrial]]</f>
        <v>0</v>
      </c>
      <c r="U118">
        <v>18520</v>
      </c>
      <c r="W118">
        <f>Table3[[#This Row],[new office]]-Table3[[#This Row],[demo office]]</f>
        <v>18520</v>
      </c>
    </row>
    <row r="119" spans="1:23" x14ac:dyDescent="0.2">
      <c r="A119" t="s">
        <v>539</v>
      </c>
      <c r="B119" t="s">
        <v>540</v>
      </c>
      <c r="D119" t="s">
        <v>541</v>
      </c>
      <c r="E119" s="4">
        <v>40686</v>
      </c>
      <c r="F119" s="4">
        <v>41045</v>
      </c>
      <c r="G119" t="s">
        <v>542</v>
      </c>
      <c r="H119" s="4">
        <v>41655</v>
      </c>
      <c r="I119" s="4">
        <v>42510</v>
      </c>
      <c r="J119" t="str">
        <f>IF(Table3[[#This Row],[Bldg permit finaled date]]&lt;&gt;"","Finaled",IF(Table3[[#This Row],[bldg permit issued date]]&lt;&gt;"","Constuction",IF(Table3[[#This Row],[date approved]]&lt;&gt;"","Approved",IF(Table3[[#This Row],[date applied]]&lt;&gt;"","Applied",""))))</f>
        <v>Finaled</v>
      </c>
      <c r="K119" t="s">
        <v>136</v>
      </c>
      <c r="N119">
        <f>Table3[[#This Row],[New dwellings]]-Table3[[#This Row],[Demo dwellings]]</f>
        <v>0</v>
      </c>
      <c r="O119">
        <v>2282</v>
      </c>
      <c r="Q119">
        <f>Table3[[#This Row],[New commercial]]-Table3[[#This Row],[demo commercial]]</f>
        <v>2282</v>
      </c>
      <c r="T119">
        <f>Table3[[#This Row],[new industrial]]-Table3[[#This Row],[demo industrial]]</f>
        <v>0</v>
      </c>
      <c r="W119">
        <f>Table3[[#This Row],[new office]]-Table3[[#This Row],[demo office]]</f>
        <v>0</v>
      </c>
    </row>
    <row r="120" spans="1:23" x14ac:dyDescent="0.2">
      <c r="A120" t="s">
        <v>419</v>
      </c>
      <c r="B120" t="s">
        <v>420</v>
      </c>
      <c r="D120" t="s">
        <v>422</v>
      </c>
      <c r="E120" s="4">
        <v>40925</v>
      </c>
      <c r="F120" s="4">
        <v>41018</v>
      </c>
      <c r="G120" t="s">
        <v>421</v>
      </c>
      <c r="H120" s="4">
        <v>41227</v>
      </c>
      <c r="I120" s="4">
        <v>42404</v>
      </c>
      <c r="J120" t="str">
        <f>IF(Table3[[#This Row],[Bldg permit finaled date]]&lt;&gt;"","Finaled",IF(Table3[[#This Row],[bldg permit issued date]]&lt;&gt;"","Constuction",IF(Table3[[#This Row],[date approved]]&lt;&gt;"","Approved",IF(Table3[[#This Row],[date applied]]&lt;&gt;"","Applied",""))))</f>
        <v>Finaled</v>
      </c>
      <c r="K120" t="s">
        <v>73</v>
      </c>
      <c r="L120">
        <v>3</v>
      </c>
      <c r="N120">
        <f>Table3[[#This Row],[New dwellings]]-Table3[[#This Row],[Demo dwellings]]</f>
        <v>3</v>
      </c>
      <c r="Q120">
        <f>Table3[[#This Row],[New commercial]]-Table3[[#This Row],[demo commercial]]</f>
        <v>0</v>
      </c>
      <c r="T120">
        <f>Table3[[#This Row],[new industrial]]-Table3[[#This Row],[demo industrial]]</f>
        <v>0</v>
      </c>
      <c r="U120">
        <v>672</v>
      </c>
      <c r="W120">
        <f>Table3[[#This Row],[new office]]-Table3[[#This Row],[demo office]]</f>
        <v>672</v>
      </c>
    </row>
    <row r="121" spans="1:23" x14ac:dyDescent="0.2">
      <c r="A121" t="s">
        <v>212</v>
      </c>
      <c r="B121" t="s">
        <v>213</v>
      </c>
      <c r="D121" t="s">
        <v>214</v>
      </c>
      <c r="E121" s="4">
        <v>40548</v>
      </c>
      <c r="F121" s="4">
        <v>41009</v>
      </c>
      <c r="G121" t="s">
        <v>215</v>
      </c>
      <c r="H121" s="4">
        <v>43577</v>
      </c>
      <c r="I121" s="4">
        <v>44608</v>
      </c>
      <c r="J121" t="str">
        <f>IF(Table3[[#This Row],[Bldg permit finaled date]]&lt;&gt;"","Finaled",IF(Table3[[#This Row],[bldg permit issued date]]&lt;&gt;"","Constuction",IF(Table3[[#This Row],[date approved]]&lt;&gt;"","Approved",IF(Table3[[#This Row],[date applied]]&lt;&gt;"","Applied",""))))</f>
        <v>Finaled</v>
      </c>
      <c r="K121" t="s">
        <v>136</v>
      </c>
      <c r="L121">
        <v>63</v>
      </c>
      <c r="M121">
        <v>22</v>
      </c>
      <c r="N121">
        <f>Table3[[#This Row],[New dwellings]]-Table3[[#This Row],[Demo dwellings]]</f>
        <v>41</v>
      </c>
      <c r="O121">
        <v>6300</v>
      </c>
      <c r="Q121">
        <f>Table3[[#This Row],[New commercial]]-Table3[[#This Row],[demo commercial]]</f>
        <v>6300</v>
      </c>
      <c r="T121">
        <f>Table3[[#This Row],[new industrial]]-Table3[[#This Row],[demo industrial]]</f>
        <v>0</v>
      </c>
      <c r="W121">
        <f>Table3[[#This Row],[new office]]-Table3[[#This Row],[demo office]]</f>
        <v>0</v>
      </c>
    </row>
    <row r="122" spans="1:23" x14ac:dyDescent="0.2">
      <c r="A122" t="s">
        <v>400</v>
      </c>
      <c r="B122" t="s">
        <v>402</v>
      </c>
      <c r="D122" t="s">
        <v>401</v>
      </c>
      <c r="E122" s="4">
        <v>40819</v>
      </c>
      <c r="F122" s="4">
        <v>40875</v>
      </c>
      <c r="G122" t="s">
        <v>403</v>
      </c>
      <c r="H122" s="4">
        <v>41186</v>
      </c>
      <c r="I122" s="4">
        <v>41684</v>
      </c>
      <c r="J122" t="str">
        <f>IF(Table3[[#This Row],[Bldg permit finaled date]]&lt;&gt;"","Finaled",IF(Table3[[#This Row],[bldg permit issued date]]&lt;&gt;"","Constuction",IF(Table3[[#This Row],[date approved]]&lt;&gt;"","Approved",IF(Table3[[#This Row],[date applied]]&lt;&gt;"","Applied",""))))</f>
        <v>Finaled</v>
      </c>
      <c r="K122" t="s">
        <v>84</v>
      </c>
      <c r="L122">
        <v>2</v>
      </c>
      <c r="N122">
        <f>Table3[[#This Row],[New dwellings]]-Table3[[#This Row],[Demo dwellings]]</f>
        <v>2</v>
      </c>
      <c r="Q122">
        <f>Table3[[#This Row],[New commercial]]-Table3[[#This Row],[demo commercial]]</f>
        <v>0</v>
      </c>
      <c r="T122">
        <f>Table3[[#This Row],[new industrial]]-Table3[[#This Row],[demo industrial]]</f>
        <v>0</v>
      </c>
      <c r="W122">
        <f>Table3[[#This Row],[new office]]-Table3[[#This Row],[demo office]]</f>
        <v>0</v>
      </c>
    </row>
    <row r="123" spans="1:23" x14ac:dyDescent="0.2">
      <c r="A123" t="s">
        <v>423</v>
      </c>
      <c r="B123" t="s">
        <v>424</v>
      </c>
      <c r="D123" t="s">
        <v>425</v>
      </c>
      <c r="E123" s="4">
        <v>40736</v>
      </c>
      <c r="F123" s="4">
        <v>40835</v>
      </c>
      <c r="G123" t="s">
        <v>426</v>
      </c>
      <c r="H123" s="4">
        <v>41485</v>
      </c>
      <c r="I123" s="4">
        <v>42340</v>
      </c>
      <c r="J123" t="str">
        <f>IF(Table3[[#This Row],[Bldg permit finaled date]]&lt;&gt;"","Finaled",IF(Table3[[#This Row],[bldg permit issued date]]&lt;&gt;"","Constuction",IF(Table3[[#This Row],[date approved]]&lt;&gt;"","Approved",IF(Table3[[#This Row],[date applied]]&lt;&gt;"","Applied",""))))</f>
        <v>Finaled</v>
      </c>
      <c r="K123" t="s">
        <v>79</v>
      </c>
      <c r="L123">
        <v>1</v>
      </c>
      <c r="N123">
        <f>Table3[[#This Row],[New dwellings]]-Table3[[#This Row],[Demo dwellings]]</f>
        <v>1</v>
      </c>
      <c r="Q123">
        <f>Table3[[#This Row],[New commercial]]-Table3[[#This Row],[demo commercial]]</f>
        <v>0</v>
      </c>
      <c r="T123">
        <f>Table3[[#This Row],[new industrial]]-Table3[[#This Row],[demo industrial]]</f>
        <v>0</v>
      </c>
      <c r="W123">
        <f>Table3[[#This Row],[new office]]-Table3[[#This Row],[demo office]]</f>
        <v>0</v>
      </c>
    </row>
    <row r="124" spans="1:23" x14ac:dyDescent="0.2">
      <c r="A124" t="s">
        <v>288</v>
      </c>
      <c r="B124" t="s">
        <v>289</v>
      </c>
      <c r="D124" t="s">
        <v>290</v>
      </c>
      <c r="E124" s="4">
        <v>40500</v>
      </c>
      <c r="F124" s="4">
        <v>40827</v>
      </c>
      <c r="G124" t="s">
        <v>612</v>
      </c>
      <c r="H124" s="4">
        <v>43046</v>
      </c>
      <c r="I124" s="4">
        <v>44046</v>
      </c>
      <c r="J124" t="str">
        <f>IF(Table3[[#This Row],[Bldg permit finaled date]]&lt;&gt;"","Finaled",IF(Table3[[#This Row],[bldg permit issued date]]&lt;&gt;"","Constuction",IF(Table3[[#This Row],[date approved]]&lt;&gt;"","Approved",IF(Table3[[#This Row],[date applied]]&lt;&gt;"","Applied",""))))</f>
        <v>Finaled</v>
      </c>
      <c r="K124" s="2" t="s">
        <v>70</v>
      </c>
      <c r="L124">
        <v>79</v>
      </c>
      <c r="N124">
        <f>Table3[[#This Row],[New dwellings]]-Table3[[#This Row],[Demo dwellings]]</f>
        <v>79</v>
      </c>
      <c r="O124">
        <v>5750</v>
      </c>
      <c r="Q124">
        <f>Table3[[#This Row],[New commercial]]-Table3[[#This Row],[demo commercial]]</f>
        <v>5750</v>
      </c>
      <c r="T124">
        <f>Table3[[#This Row],[new industrial]]-Table3[[#This Row],[demo industrial]]</f>
        <v>0</v>
      </c>
      <c r="W124">
        <f>Table3[[#This Row],[new office]]-Table3[[#This Row],[demo office]]</f>
        <v>0</v>
      </c>
    </row>
    <row r="125" spans="1:23" x14ac:dyDescent="0.2">
      <c r="A125" t="s">
        <v>462</v>
      </c>
      <c r="B125" t="s">
        <v>463</v>
      </c>
      <c r="D125" t="s">
        <v>461</v>
      </c>
      <c r="E125" s="4">
        <v>40772</v>
      </c>
      <c r="F125" s="4">
        <v>40799</v>
      </c>
      <c r="G125" t="s">
        <v>464</v>
      </c>
      <c r="H125" s="4">
        <v>41022</v>
      </c>
      <c r="I125" s="4">
        <v>41472</v>
      </c>
      <c r="J125" t="str">
        <f>IF(Table3[[#This Row],[Bldg permit finaled date]]&lt;&gt;"","Finaled",IF(Table3[[#This Row],[bldg permit issued date]]&lt;&gt;"","Constuction",IF(Table3[[#This Row],[date approved]]&lt;&gt;"","Approved",IF(Table3[[#This Row],[date applied]]&lt;&gt;"","Applied",""))))</f>
        <v>Finaled</v>
      </c>
      <c r="K125" t="s">
        <v>73</v>
      </c>
      <c r="L125">
        <v>1</v>
      </c>
      <c r="N125">
        <f>Table3[[#This Row],[New dwellings]]-Table3[[#This Row],[Demo dwellings]]</f>
        <v>1</v>
      </c>
      <c r="Q125">
        <f>Table3[[#This Row],[New commercial]]-Table3[[#This Row],[demo commercial]]</f>
        <v>0</v>
      </c>
      <c r="T125">
        <f>Table3[[#This Row],[new industrial]]-Table3[[#This Row],[demo industrial]]</f>
        <v>0</v>
      </c>
      <c r="W125">
        <f>Table3[[#This Row],[new office]]-Table3[[#This Row],[demo office]]</f>
        <v>0</v>
      </c>
    </row>
    <row r="126" spans="1:23" x14ac:dyDescent="0.2">
      <c r="A126" t="s">
        <v>458</v>
      </c>
      <c r="B126" t="s">
        <v>459</v>
      </c>
      <c r="D126" t="s">
        <v>457</v>
      </c>
      <c r="E126" s="4">
        <v>40647</v>
      </c>
      <c r="F126" s="4">
        <v>40709</v>
      </c>
      <c r="G126" t="s">
        <v>460</v>
      </c>
      <c r="H126" s="4">
        <v>41025</v>
      </c>
      <c r="I126" s="4">
        <v>41626</v>
      </c>
      <c r="J126" t="str">
        <f>IF(Table3[[#This Row],[Bldg permit finaled date]]&lt;&gt;"","Finaled",IF(Table3[[#This Row],[bldg permit issued date]]&lt;&gt;"","Constuction",IF(Table3[[#This Row],[date approved]]&lt;&gt;"","Approved",IF(Table3[[#This Row],[date applied]]&lt;&gt;"","Applied",""))))</f>
        <v>Finaled</v>
      </c>
      <c r="K126" t="s">
        <v>73</v>
      </c>
      <c r="L126">
        <v>1</v>
      </c>
      <c r="N126">
        <f>Table3[[#This Row],[New dwellings]]-Table3[[#This Row],[Demo dwellings]]</f>
        <v>1</v>
      </c>
      <c r="Q126">
        <f>Table3[[#This Row],[New commercial]]-Table3[[#This Row],[demo commercial]]</f>
        <v>0</v>
      </c>
      <c r="T126">
        <f>Table3[[#This Row],[new industrial]]-Table3[[#This Row],[demo industrial]]</f>
        <v>0</v>
      </c>
      <c r="W126">
        <f>Table3[[#This Row],[new office]]-Table3[[#This Row],[demo office]]</f>
        <v>0</v>
      </c>
    </row>
    <row r="127" spans="1:23" x14ac:dyDescent="0.2">
      <c r="A127" t="s">
        <v>469</v>
      </c>
      <c r="B127" t="s">
        <v>470</v>
      </c>
      <c r="D127" t="s">
        <v>471</v>
      </c>
      <c r="E127" s="4">
        <v>40372</v>
      </c>
      <c r="F127" s="4">
        <v>40610</v>
      </c>
      <c r="G127" t="s">
        <v>472</v>
      </c>
      <c r="H127" s="4">
        <v>40606</v>
      </c>
      <c r="I127" s="4">
        <v>41596</v>
      </c>
      <c r="J127" t="str">
        <f>IF(Table3[[#This Row],[Bldg permit finaled date]]&lt;&gt;"","Finaled",IF(Table3[[#This Row],[bldg permit issued date]]&lt;&gt;"","Constuction",IF(Table3[[#This Row],[date approved]]&lt;&gt;"","Approved",IF(Table3[[#This Row],[date applied]]&lt;&gt;"","Applied",""))))</f>
        <v>Finaled</v>
      </c>
      <c r="K127" t="s">
        <v>79</v>
      </c>
      <c r="L127">
        <v>31</v>
      </c>
      <c r="M127">
        <v>1</v>
      </c>
      <c r="N127">
        <f>Table3[[#This Row],[New dwellings]]-Table3[[#This Row],[Demo dwellings]]</f>
        <v>30</v>
      </c>
      <c r="Q127">
        <f>Table3[[#This Row],[New commercial]]-Table3[[#This Row],[demo commercial]]</f>
        <v>0</v>
      </c>
      <c r="T127">
        <f>Table3[[#This Row],[new industrial]]-Table3[[#This Row],[demo industrial]]</f>
        <v>0</v>
      </c>
      <c r="W127">
        <f>Table3[[#This Row],[new office]]-Table3[[#This Row],[demo office]]</f>
        <v>0</v>
      </c>
    </row>
    <row r="128" spans="1:23" x14ac:dyDescent="0.2">
      <c r="A128" t="s">
        <v>427</v>
      </c>
      <c r="B128" t="s">
        <v>428</v>
      </c>
      <c r="D128" t="s">
        <v>429</v>
      </c>
      <c r="E128" s="4">
        <v>40504</v>
      </c>
      <c r="F128" s="4">
        <v>40605</v>
      </c>
      <c r="G128" t="s">
        <v>430</v>
      </c>
      <c r="H128" s="4">
        <v>41613</v>
      </c>
      <c r="I128" s="4">
        <v>42062</v>
      </c>
      <c r="J128" t="str">
        <f>IF(Table3[[#This Row],[Bldg permit finaled date]]&lt;&gt;"","Finaled",IF(Table3[[#This Row],[bldg permit issued date]]&lt;&gt;"","Constuction",IF(Table3[[#This Row],[date approved]]&lt;&gt;"","Approved",IF(Table3[[#This Row],[date applied]]&lt;&gt;"","Applied",""))))</f>
        <v>Finaled</v>
      </c>
      <c r="K128" t="s">
        <v>76</v>
      </c>
      <c r="L128">
        <v>21</v>
      </c>
      <c r="N128">
        <f>Table3[[#This Row],[New dwellings]]-Table3[[#This Row],[Demo dwellings]]</f>
        <v>21</v>
      </c>
      <c r="Q128">
        <f>Table3[[#This Row],[New commercial]]-Table3[[#This Row],[demo commercial]]</f>
        <v>0</v>
      </c>
      <c r="T128">
        <f>Table3[[#This Row],[new industrial]]-Table3[[#This Row],[demo industrial]]</f>
        <v>0</v>
      </c>
      <c r="W128">
        <f>Table3[[#This Row],[new office]]-Table3[[#This Row],[demo office]]</f>
        <v>0</v>
      </c>
    </row>
    <row r="129" spans="1:24" x14ac:dyDescent="0.2">
      <c r="A129" t="s">
        <v>439</v>
      </c>
      <c r="B129" t="s">
        <v>438</v>
      </c>
      <c r="D129" t="s">
        <v>440</v>
      </c>
      <c r="E129" s="4">
        <v>39565</v>
      </c>
      <c r="F129" s="4">
        <v>40437</v>
      </c>
      <c r="G129" t="s">
        <v>441</v>
      </c>
      <c r="H129" s="4">
        <v>41296</v>
      </c>
      <c r="I129" s="4">
        <v>42270</v>
      </c>
      <c r="J129" t="str">
        <f>IF(Table3[[#This Row],[Bldg permit finaled date]]&lt;&gt;"","Finaled",IF(Table3[[#This Row],[bldg permit issued date]]&lt;&gt;"","Constuction",IF(Table3[[#This Row],[date approved]]&lt;&gt;"","Approved",IF(Table3[[#This Row],[date applied]]&lt;&gt;"","Applied",""))))</f>
        <v>Finaled</v>
      </c>
      <c r="K129" t="s">
        <v>99</v>
      </c>
      <c r="L129">
        <v>4</v>
      </c>
      <c r="M129">
        <v>1</v>
      </c>
      <c r="N129">
        <f>Table3[[#This Row],[New dwellings]]-Table3[[#This Row],[Demo dwellings]]</f>
        <v>3</v>
      </c>
      <c r="Q129">
        <f>Table3[[#This Row],[New commercial]]-Table3[[#This Row],[demo commercial]]</f>
        <v>0</v>
      </c>
      <c r="T129">
        <f>Table3[[#This Row],[new industrial]]-Table3[[#This Row],[demo industrial]]</f>
        <v>0</v>
      </c>
      <c r="W129">
        <f>Table3[[#This Row],[new office]]-Table3[[#This Row],[demo office]]</f>
        <v>0</v>
      </c>
    </row>
    <row r="130" spans="1:24" x14ac:dyDescent="0.2">
      <c r="A130" t="s">
        <v>574</v>
      </c>
      <c r="B130" t="s">
        <v>575</v>
      </c>
      <c r="D130" t="s">
        <v>576</v>
      </c>
      <c r="E130" s="4">
        <v>40182</v>
      </c>
      <c r="F130" s="4">
        <v>40366</v>
      </c>
      <c r="G130" t="s">
        <v>577</v>
      </c>
      <c r="H130" s="4">
        <v>37181</v>
      </c>
      <c r="I130" s="4">
        <v>42412</v>
      </c>
      <c r="J130" t="str">
        <f>IF(Table3[[#This Row],[Bldg permit finaled date]]&lt;&gt;"","Finaled",IF(Table3[[#This Row],[bldg permit issued date]]&lt;&gt;"","Constuction",IF(Table3[[#This Row],[date approved]]&lt;&gt;"","Approved",IF(Table3[[#This Row],[date applied]]&lt;&gt;"","Applied",""))))</f>
        <v>Finaled</v>
      </c>
      <c r="K130" t="s">
        <v>101</v>
      </c>
      <c r="N130">
        <f>Table3[[#This Row],[New dwellings]]-Table3[[#This Row],[Demo dwellings]]</f>
        <v>0</v>
      </c>
      <c r="Q130">
        <f>Table3[[#This Row],[New commercial]]-Table3[[#This Row],[demo commercial]]</f>
        <v>0</v>
      </c>
      <c r="R130">
        <v>35480</v>
      </c>
      <c r="T130">
        <f>Table3[[#This Row],[new industrial]]-Table3[[#This Row],[demo industrial]]</f>
        <v>35480</v>
      </c>
      <c r="W130">
        <f>Table3[[#This Row],[new office]]-Table3[[#This Row],[demo office]]</f>
        <v>0</v>
      </c>
    </row>
    <row r="131" spans="1:24" x14ac:dyDescent="0.2">
      <c r="A131" t="s">
        <v>509</v>
      </c>
      <c r="B131" t="s">
        <v>512</v>
      </c>
      <c r="D131" t="s">
        <v>511</v>
      </c>
      <c r="E131" s="4">
        <v>40072</v>
      </c>
      <c r="F131" s="4">
        <v>40163</v>
      </c>
      <c r="G131" t="s">
        <v>510</v>
      </c>
      <c r="H131" s="4">
        <v>41205</v>
      </c>
      <c r="I131" s="4">
        <v>41417</v>
      </c>
      <c r="J131" t="str">
        <f>IF(Table3[[#This Row],[Bldg permit finaled date]]&lt;&gt;"","Finaled",IF(Table3[[#This Row],[bldg permit issued date]]&lt;&gt;"","Constuction",IF(Table3[[#This Row],[date approved]]&lt;&gt;"","Approved",IF(Table3[[#This Row],[date applied]]&lt;&gt;"","Applied",""))))</f>
        <v>Finaled</v>
      </c>
      <c r="K131" t="s">
        <v>79</v>
      </c>
      <c r="L131">
        <v>1</v>
      </c>
      <c r="N131">
        <f>Table3[[#This Row],[New dwellings]]-Table3[[#This Row],[Demo dwellings]]</f>
        <v>1</v>
      </c>
      <c r="Q131">
        <f>Table3[[#This Row],[New commercial]]-Table3[[#This Row],[demo commercial]]</f>
        <v>0</v>
      </c>
      <c r="T131">
        <f>Table3[[#This Row],[new industrial]]-Table3[[#This Row],[demo industrial]]</f>
        <v>0</v>
      </c>
      <c r="W131">
        <f>Table3[[#This Row],[new office]]-Table3[[#This Row],[demo office]]</f>
        <v>0</v>
      </c>
    </row>
    <row r="132" spans="1:24" x14ac:dyDescent="0.2">
      <c r="A132" t="s">
        <v>514</v>
      </c>
      <c r="B132" t="s">
        <v>513</v>
      </c>
      <c r="D132" t="s">
        <v>515</v>
      </c>
      <c r="E132" s="4">
        <v>40058</v>
      </c>
      <c r="F132" s="4">
        <v>40121</v>
      </c>
      <c r="G132" t="s">
        <v>516</v>
      </c>
      <c r="H132" s="4">
        <v>40527</v>
      </c>
      <c r="I132" s="4">
        <v>42538</v>
      </c>
      <c r="J132" t="str">
        <f>IF(Table3[[#This Row],[Bldg permit finaled date]]&lt;&gt;"","Finaled",IF(Table3[[#This Row],[bldg permit issued date]]&lt;&gt;"","Constuction",IF(Table3[[#This Row],[date approved]]&lt;&gt;"","Approved",IF(Table3[[#This Row],[date applied]]&lt;&gt;"","Applied",""))))</f>
        <v>Finaled</v>
      </c>
      <c r="K132" t="s">
        <v>94</v>
      </c>
      <c r="L132">
        <v>2</v>
      </c>
      <c r="M132">
        <v>1</v>
      </c>
      <c r="N132">
        <f>Table3[[#This Row],[New dwellings]]-Table3[[#This Row],[Demo dwellings]]</f>
        <v>1</v>
      </c>
      <c r="Q132">
        <f>Table3[[#This Row],[New commercial]]-Table3[[#This Row],[demo commercial]]</f>
        <v>0</v>
      </c>
      <c r="T132">
        <f>Table3[[#This Row],[new industrial]]-Table3[[#This Row],[demo industrial]]</f>
        <v>0</v>
      </c>
      <c r="W132">
        <f>Table3[[#This Row],[new office]]-Table3[[#This Row],[demo office]]</f>
        <v>0</v>
      </c>
    </row>
    <row r="133" spans="1:24" x14ac:dyDescent="0.2">
      <c r="A133" t="s">
        <v>337</v>
      </c>
      <c r="B133" t="s">
        <v>345</v>
      </c>
      <c r="D133" t="s">
        <v>344</v>
      </c>
      <c r="E133" s="4">
        <v>39884</v>
      </c>
      <c r="F133" s="4">
        <v>40058</v>
      </c>
      <c r="G133" t="s">
        <v>343</v>
      </c>
      <c r="H133" s="4">
        <v>42587</v>
      </c>
      <c r="I133" s="4">
        <v>43340</v>
      </c>
      <c r="J133" t="str">
        <f>IF(Table3[[#This Row],[Bldg permit finaled date]]&lt;&gt;"","Finaled",IF(Table3[[#This Row],[bldg permit issued date]]&lt;&gt;"","Constuction",IF(Table3[[#This Row],[date approved]]&lt;&gt;"","Approved",IF(Table3[[#This Row],[date applied]]&lt;&gt;"","Applied",""))))</f>
        <v>Finaled</v>
      </c>
      <c r="K133" t="s">
        <v>73</v>
      </c>
      <c r="L133">
        <v>7</v>
      </c>
      <c r="N133">
        <f>Table3[[#This Row],[New dwellings]]-Table3[[#This Row],[Demo dwellings]]</f>
        <v>7</v>
      </c>
      <c r="Q133">
        <f>Table3[[#This Row],[New commercial]]-Table3[[#This Row],[demo commercial]]</f>
        <v>0</v>
      </c>
      <c r="T133">
        <f>Table3[[#This Row],[new industrial]]-Table3[[#This Row],[demo industrial]]</f>
        <v>0</v>
      </c>
      <c r="W133">
        <f>Table3[[#This Row],[new office]]-Table3[[#This Row],[demo office]]</f>
        <v>0</v>
      </c>
    </row>
    <row r="134" spans="1:24" x14ac:dyDescent="0.2">
      <c r="A134" t="s">
        <v>551</v>
      </c>
      <c r="B134" t="s">
        <v>552</v>
      </c>
      <c r="D134" t="s">
        <v>583</v>
      </c>
      <c r="E134" s="4">
        <v>40156</v>
      </c>
      <c r="F134" s="4">
        <v>39881</v>
      </c>
      <c r="G134" t="s">
        <v>584</v>
      </c>
      <c r="H134" s="4">
        <v>40337</v>
      </c>
      <c r="I134" s="4">
        <v>40588</v>
      </c>
      <c r="J134" t="str">
        <f>IF(Table3[[#This Row],[Bldg permit finaled date]]&lt;&gt;"","Finaled",IF(Table3[[#This Row],[bldg permit issued date]]&lt;&gt;"","Constuction",IF(Table3[[#This Row],[date approved]]&lt;&gt;"","Approved",IF(Table3[[#This Row],[date applied]]&lt;&gt;"","Applied",""))))</f>
        <v>Finaled</v>
      </c>
      <c r="K134" t="s">
        <v>163</v>
      </c>
      <c r="N134">
        <f>Table3[[#This Row],[New dwellings]]-Table3[[#This Row],[Demo dwellings]]</f>
        <v>0</v>
      </c>
      <c r="O134">
        <v>5690</v>
      </c>
      <c r="Q134">
        <f>Table3[[#This Row],[New commercial]]-Table3[[#This Row],[demo commercial]]</f>
        <v>5690</v>
      </c>
      <c r="T134">
        <f>Table3[[#This Row],[new industrial]]-Table3[[#This Row],[demo industrial]]</f>
        <v>0</v>
      </c>
      <c r="W134">
        <f>Table3[[#This Row],[new office]]-Table3[[#This Row],[demo office]]</f>
        <v>0</v>
      </c>
    </row>
    <row r="135" spans="1:24" x14ac:dyDescent="0.2">
      <c r="A135" t="s">
        <v>467</v>
      </c>
      <c r="B135" t="s">
        <v>466</v>
      </c>
      <c r="D135" t="s">
        <v>465</v>
      </c>
      <c r="E135" s="4">
        <v>39091</v>
      </c>
      <c r="F135" s="4">
        <v>39736</v>
      </c>
      <c r="G135" t="s">
        <v>468</v>
      </c>
      <c r="H135" s="4">
        <v>41393</v>
      </c>
      <c r="I135" s="4">
        <v>41914</v>
      </c>
      <c r="J135" t="str">
        <f>IF(Table3[[#This Row],[Bldg permit finaled date]]&lt;&gt;"","Finaled",IF(Table3[[#This Row],[bldg permit issued date]]&lt;&gt;"","Constuction",IF(Table3[[#This Row],[date approved]]&lt;&gt;"","Approved",IF(Table3[[#This Row],[date applied]]&lt;&gt;"","Applied",""))))</f>
        <v>Finaled</v>
      </c>
      <c r="K135" t="s">
        <v>114</v>
      </c>
      <c r="L135">
        <v>2</v>
      </c>
      <c r="N135">
        <f>Table3[[#This Row],[New dwellings]]-Table3[[#This Row],[Demo dwellings]]</f>
        <v>2</v>
      </c>
      <c r="O135">
        <v>406</v>
      </c>
      <c r="Q135">
        <f>Table3[[#This Row],[New commercial]]-Table3[[#This Row],[demo commercial]]</f>
        <v>406</v>
      </c>
      <c r="T135">
        <f>Table3[[#This Row],[new industrial]]-Table3[[#This Row],[demo industrial]]</f>
        <v>0</v>
      </c>
      <c r="W135">
        <f>Table3[[#This Row],[new office]]-Table3[[#This Row],[demo office]]</f>
        <v>0</v>
      </c>
    </row>
    <row r="136" spans="1:24" x14ac:dyDescent="0.2">
      <c r="A136" t="s">
        <v>115</v>
      </c>
      <c r="B136" t="s">
        <v>116</v>
      </c>
      <c r="D136" t="s">
        <v>117</v>
      </c>
      <c r="E136" s="4">
        <v>39163</v>
      </c>
      <c r="F136" s="4">
        <v>39700</v>
      </c>
      <c r="G136" t="s">
        <v>118</v>
      </c>
      <c r="H136" s="4">
        <v>42565</v>
      </c>
      <c r="I136" s="4">
        <v>44972</v>
      </c>
      <c r="J136" t="str">
        <f>IF(Table3[[#This Row],[Bldg permit finaled date]]&lt;&gt;"","Finaled",IF(Table3[[#This Row],[bldg permit issued date]]&lt;&gt;"","Constuction",IF(Table3[[#This Row],[date approved]]&lt;&gt;"","Approved",IF(Table3[[#This Row],[date applied]]&lt;&gt;"","Applied",""))))</f>
        <v>Finaled</v>
      </c>
      <c r="K136" t="s">
        <v>114</v>
      </c>
      <c r="N136">
        <f>Table3[[#This Row],[New dwellings]]-Table3[[#This Row],[Demo dwellings]]</f>
        <v>0</v>
      </c>
      <c r="Q136">
        <f>Table3[[#This Row],[New commercial]]-Table3[[#This Row],[demo commercial]]</f>
        <v>0</v>
      </c>
      <c r="T136">
        <f>Table3[[#This Row],[new industrial]]-Table3[[#This Row],[demo industrial]]</f>
        <v>0</v>
      </c>
      <c r="W136">
        <f>Table3[[#This Row],[new office]]-Table3[[#This Row],[demo office]]</f>
        <v>0</v>
      </c>
      <c r="X136">
        <v>87</v>
      </c>
    </row>
    <row r="137" spans="1:24" x14ac:dyDescent="0.2">
      <c r="A137" t="s">
        <v>416</v>
      </c>
      <c r="B137" t="s">
        <v>417</v>
      </c>
      <c r="C137" t="s">
        <v>726</v>
      </c>
      <c r="D137" t="s">
        <v>644</v>
      </c>
      <c r="E137" s="4">
        <v>39524</v>
      </c>
      <c r="F137" s="4">
        <v>39617</v>
      </c>
      <c r="G137" t="s">
        <v>418</v>
      </c>
      <c r="H137" s="4">
        <v>40714</v>
      </c>
      <c r="I137" s="4">
        <v>41369</v>
      </c>
      <c r="J137" t="s">
        <v>755</v>
      </c>
      <c r="K137" t="s">
        <v>99</v>
      </c>
      <c r="L137">
        <v>3</v>
      </c>
      <c r="N137">
        <f>Table3[[#This Row],[New dwellings]]-Table3[[#This Row],[Demo dwellings]]</f>
        <v>3</v>
      </c>
      <c r="Q137">
        <f>Table3[[#This Row],[New commercial]]-Table3[[#This Row],[demo commercial]]</f>
        <v>0</v>
      </c>
      <c r="T137">
        <f>Table3[[#This Row],[new industrial]]-Table3[[#This Row],[demo industrial]]</f>
        <v>0</v>
      </c>
      <c r="W137">
        <f>Table3[[#This Row],[new office]]-Table3[[#This Row],[demo office]]</f>
        <v>0</v>
      </c>
    </row>
    <row r="138" spans="1:24" x14ac:dyDescent="0.2">
      <c r="A138" t="s">
        <v>486</v>
      </c>
      <c r="B138" t="s">
        <v>487</v>
      </c>
      <c r="D138" t="s">
        <v>485</v>
      </c>
      <c r="E138" s="4">
        <v>39170</v>
      </c>
      <c r="F138" s="4">
        <v>39532</v>
      </c>
      <c r="G138" t="s">
        <v>488</v>
      </c>
      <c r="H138" s="4">
        <v>40106</v>
      </c>
      <c r="I138" s="4">
        <v>40665</v>
      </c>
      <c r="J138" t="str">
        <f>IF(Table3[[#This Row],[Bldg permit finaled date]]&lt;&gt;"","Finaled",IF(Table3[[#This Row],[bldg permit issued date]]&lt;&gt;"","Constuction",IF(Table3[[#This Row],[date approved]]&lt;&gt;"","Approved",IF(Table3[[#This Row],[date applied]]&lt;&gt;"","Applied",""))))</f>
        <v>Finaled</v>
      </c>
      <c r="K138" t="s">
        <v>70</v>
      </c>
      <c r="L138">
        <v>8</v>
      </c>
      <c r="N138">
        <f>Table3[[#This Row],[New dwellings]]-Table3[[#This Row],[Demo dwellings]]</f>
        <v>8</v>
      </c>
      <c r="O138">
        <v>342</v>
      </c>
      <c r="Q138">
        <f>Table3[[#This Row],[New commercial]]-Table3[[#This Row],[demo commercial]]</f>
        <v>342</v>
      </c>
      <c r="T138">
        <f>Table3[[#This Row],[new industrial]]-Table3[[#This Row],[demo industrial]]</f>
        <v>0</v>
      </c>
      <c r="W138">
        <f>Table3[[#This Row],[new office]]-Table3[[#This Row],[demo office]]</f>
        <v>0</v>
      </c>
    </row>
    <row r="139" spans="1:24" x14ac:dyDescent="0.2">
      <c r="A139" s="2" t="s">
        <v>564</v>
      </c>
      <c r="B139" s="2" t="s">
        <v>558</v>
      </c>
      <c r="C139" s="2"/>
      <c r="D139" t="s">
        <v>559</v>
      </c>
      <c r="E139" s="4">
        <v>39424</v>
      </c>
      <c r="F139" s="4">
        <v>39512</v>
      </c>
      <c r="G139" s="2" t="s">
        <v>560</v>
      </c>
      <c r="H139" s="4">
        <v>40546</v>
      </c>
      <c r="I139" s="4">
        <v>41110</v>
      </c>
      <c r="J139" t="str">
        <f>IF(Table3[[#This Row],[Bldg permit finaled date]]&lt;&gt;"","Finaled",IF(Table3[[#This Row],[bldg permit issued date]]&lt;&gt;"","Constuction",IF(Table3[[#This Row],[date approved]]&lt;&gt;"","Approved",IF(Table3[[#This Row],[date applied]]&lt;&gt;"","Applied",""))))</f>
        <v>Finaled</v>
      </c>
      <c r="K139" s="2" t="s">
        <v>114</v>
      </c>
      <c r="N139">
        <f>Table3[[#This Row],[New dwellings]]-Table3[[#This Row],[Demo dwellings]]</f>
        <v>0</v>
      </c>
      <c r="O139">
        <v>11627</v>
      </c>
      <c r="Q139">
        <f>Table3[[#This Row],[New commercial]]-Table3[[#This Row],[demo commercial]]</f>
        <v>11627</v>
      </c>
      <c r="T139">
        <f>Table3[[#This Row],[new industrial]]-Table3[[#This Row],[demo industrial]]</f>
        <v>0</v>
      </c>
      <c r="W139">
        <f>Table3[[#This Row],[new office]]-Table3[[#This Row],[demo office]]</f>
        <v>0</v>
      </c>
    </row>
    <row r="140" spans="1:24" x14ac:dyDescent="0.2">
      <c r="A140" t="s">
        <v>554</v>
      </c>
      <c r="B140" t="s">
        <v>555</v>
      </c>
      <c r="D140" t="s">
        <v>556</v>
      </c>
      <c r="E140" s="4">
        <v>39434</v>
      </c>
      <c r="F140" s="4">
        <v>39485</v>
      </c>
      <c r="G140" s="2" t="s">
        <v>557</v>
      </c>
      <c r="H140" s="4">
        <v>39794</v>
      </c>
      <c r="I140" s="4">
        <v>39952</v>
      </c>
      <c r="J140" t="str">
        <f>IF(Table3[[#This Row],[Bldg permit finaled date]]&lt;&gt;"","Finaled",IF(Table3[[#This Row],[bldg permit issued date]]&lt;&gt;"","Constuction",IF(Table3[[#This Row],[date approved]]&lt;&gt;"","Approved",IF(Table3[[#This Row],[date applied]]&lt;&gt;"","Applied",""))))</f>
        <v>Finaled</v>
      </c>
      <c r="K140" s="2" t="s">
        <v>94</v>
      </c>
      <c r="N140">
        <f>Table3[[#This Row],[New dwellings]]-Table3[[#This Row],[Demo dwellings]]</f>
        <v>0</v>
      </c>
      <c r="O140">
        <v>3471</v>
      </c>
      <c r="P140">
        <v>1423</v>
      </c>
      <c r="Q140">
        <f>Table3[[#This Row],[New commercial]]-Table3[[#This Row],[demo commercial]]</f>
        <v>2048</v>
      </c>
      <c r="T140">
        <f>Table3[[#This Row],[new industrial]]-Table3[[#This Row],[demo industrial]]</f>
        <v>0</v>
      </c>
      <c r="W140">
        <f>Table3[[#This Row],[new office]]-Table3[[#This Row],[demo office]]</f>
        <v>0</v>
      </c>
    </row>
    <row r="141" spans="1:24" x14ac:dyDescent="0.2">
      <c r="A141" t="s">
        <v>566</v>
      </c>
      <c r="B141" t="s">
        <v>567</v>
      </c>
      <c r="D141" t="s">
        <v>568</v>
      </c>
      <c r="E141" s="4">
        <v>38434</v>
      </c>
      <c r="F141" s="4">
        <v>39268</v>
      </c>
      <c r="G141" t="s">
        <v>569</v>
      </c>
      <c r="H141" s="4">
        <v>39772</v>
      </c>
      <c r="I141" s="4">
        <v>40693</v>
      </c>
      <c r="J141" t="str">
        <f>IF(Table3[[#This Row],[Bldg permit finaled date]]&lt;&gt;"","Finaled",IF(Table3[[#This Row],[bldg permit issued date]]&lt;&gt;"","Constuction",IF(Table3[[#This Row],[date approved]]&lt;&gt;"","Approved",IF(Table3[[#This Row],[date applied]]&lt;&gt;"","Applied",""))))</f>
        <v>Finaled</v>
      </c>
      <c r="K141" t="s">
        <v>197</v>
      </c>
      <c r="N141">
        <f>Table3[[#This Row],[New dwellings]]-Table3[[#This Row],[Demo dwellings]]</f>
        <v>0</v>
      </c>
      <c r="O141">
        <v>69142</v>
      </c>
      <c r="P141">
        <v>41853</v>
      </c>
      <c r="Q141">
        <f>Table3[[#This Row],[New commercial]]-Table3[[#This Row],[demo commercial]]</f>
        <v>27289</v>
      </c>
      <c r="T141">
        <f>Table3[[#This Row],[new industrial]]-Table3[[#This Row],[demo industrial]]</f>
        <v>0</v>
      </c>
      <c r="W141">
        <f>Table3[[#This Row],[new office]]-Table3[[#This Row],[demo office]]</f>
        <v>0</v>
      </c>
    </row>
    <row r="142" spans="1:24" x14ac:dyDescent="0.2">
      <c r="A142" t="s">
        <v>479</v>
      </c>
      <c r="B142" t="s">
        <v>478</v>
      </c>
      <c r="D142" t="s">
        <v>477</v>
      </c>
      <c r="E142" s="4">
        <v>38804</v>
      </c>
      <c r="F142" s="4">
        <v>39182</v>
      </c>
      <c r="G142" t="s">
        <v>480</v>
      </c>
      <c r="H142" s="4">
        <v>40528</v>
      </c>
      <c r="I142" s="4">
        <v>41199</v>
      </c>
      <c r="J142" t="str">
        <f>IF(Table3[[#This Row],[Bldg permit finaled date]]&lt;&gt;"","Finaled",IF(Table3[[#This Row],[bldg permit issued date]]&lt;&gt;"","Constuction",IF(Table3[[#This Row],[date approved]]&lt;&gt;"","Approved",IF(Table3[[#This Row],[date applied]]&lt;&gt;"","Applied",""))))</f>
        <v>Finaled</v>
      </c>
      <c r="K142" t="s">
        <v>73</v>
      </c>
      <c r="L142">
        <v>6</v>
      </c>
      <c r="M142">
        <v>2</v>
      </c>
      <c r="N142">
        <f>Table3[[#This Row],[New dwellings]]-Table3[[#This Row],[Demo dwellings]]</f>
        <v>4</v>
      </c>
      <c r="Q142">
        <f>Table3[[#This Row],[New commercial]]-Table3[[#This Row],[demo commercial]]</f>
        <v>0</v>
      </c>
      <c r="T142">
        <f>Table3[[#This Row],[new industrial]]-Table3[[#This Row],[demo industrial]]</f>
        <v>0</v>
      </c>
      <c r="W142">
        <f>Table3[[#This Row],[new office]]-Table3[[#This Row],[demo office]]</f>
        <v>0</v>
      </c>
    </row>
    <row r="143" spans="1:24" x14ac:dyDescent="0.2">
      <c r="A143" t="s">
        <v>474</v>
      </c>
      <c r="B143" t="s">
        <v>475</v>
      </c>
      <c r="D143" t="s">
        <v>476</v>
      </c>
      <c r="E143" s="4">
        <v>39010</v>
      </c>
      <c r="F143" s="4">
        <v>39156</v>
      </c>
      <c r="G143" t="s">
        <v>473</v>
      </c>
      <c r="H143" s="4">
        <v>41177</v>
      </c>
      <c r="I143" s="4">
        <v>42080</v>
      </c>
      <c r="J143" t="str">
        <f>IF(Table3[[#This Row],[Bldg permit finaled date]]&lt;&gt;"","Finaled",IF(Table3[[#This Row],[bldg permit issued date]]&lt;&gt;"","Constuction",IF(Table3[[#This Row],[date approved]]&lt;&gt;"","Approved",IF(Table3[[#This Row],[date applied]]&lt;&gt;"","Applied",""))))</f>
        <v>Finaled</v>
      </c>
      <c r="K143" t="s">
        <v>136</v>
      </c>
      <c r="L143">
        <v>9</v>
      </c>
      <c r="N143">
        <f>Table3[[#This Row],[New dwellings]]-Table3[[#This Row],[Demo dwellings]]</f>
        <v>9</v>
      </c>
      <c r="O143">
        <v>975</v>
      </c>
      <c r="Q143">
        <f>Table3[[#This Row],[New commercial]]-Table3[[#This Row],[demo commercial]]</f>
        <v>975</v>
      </c>
      <c r="T143">
        <f>Table3[[#This Row],[new industrial]]-Table3[[#This Row],[demo industrial]]</f>
        <v>0</v>
      </c>
      <c r="W143">
        <f>Table3[[#This Row],[new office]]-Table3[[#This Row],[demo office]]</f>
        <v>0</v>
      </c>
    </row>
    <row r="144" spans="1:24" x14ac:dyDescent="0.2">
      <c r="A144" t="s">
        <v>491</v>
      </c>
      <c r="B144" t="s">
        <v>490</v>
      </c>
      <c r="D144" t="s">
        <v>489</v>
      </c>
      <c r="E144" s="4">
        <v>38994</v>
      </c>
      <c r="F144" s="4">
        <v>39128</v>
      </c>
      <c r="G144" t="s">
        <v>492</v>
      </c>
      <c r="H144" s="4">
        <v>41316</v>
      </c>
      <c r="I144" s="4">
        <v>41729</v>
      </c>
      <c r="J144" t="str">
        <f>IF(Table3[[#This Row],[Bldg permit finaled date]]&lt;&gt;"","Finaled",IF(Table3[[#This Row],[bldg permit issued date]]&lt;&gt;"","Constuction",IF(Table3[[#This Row],[date approved]]&lt;&gt;"","Approved",IF(Table3[[#This Row],[date applied]]&lt;&gt;"","Applied",""))))</f>
        <v>Finaled</v>
      </c>
      <c r="K144" t="s">
        <v>70</v>
      </c>
      <c r="L144">
        <v>16</v>
      </c>
      <c r="N144">
        <f>Table3[[#This Row],[New dwellings]]-Table3[[#This Row],[Demo dwellings]]</f>
        <v>16</v>
      </c>
      <c r="O144">
        <v>1050</v>
      </c>
      <c r="Q144">
        <f>Table3[[#This Row],[New commercial]]-Table3[[#This Row],[demo commercial]]</f>
        <v>1050</v>
      </c>
      <c r="T144">
        <f>Table3[[#This Row],[new industrial]]-Table3[[#This Row],[demo industrial]]</f>
        <v>0</v>
      </c>
      <c r="W144">
        <f>Table3[[#This Row],[new office]]-Table3[[#This Row],[demo office]]</f>
        <v>0</v>
      </c>
    </row>
    <row r="145" spans="1:24" x14ac:dyDescent="0.2">
      <c r="A145" t="s">
        <v>596</v>
      </c>
      <c r="B145" t="s">
        <v>598</v>
      </c>
      <c r="D145" t="s">
        <v>599</v>
      </c>
      <c r="E145" s="4">
        <v>38810</v>
      </c>
      <c r="F145" s="4">
        <v>39058</v>
      </c>
      <c r="G145" t="s">
        <v>597</v>
      </c>
      <c r="H145" s="4">
        <v>39372</v>
      </c>
      <c r="I145" s="4">
        <v>39777</v>
      </c>
      <c r="J145" t="str">
        <f>IF(Table3[[#This Row],[Bldg permit finaled date]]&lt;&gt;"","Finaled",IF(Table3[[#This Row],[bldg permit issued date]]&lt;&gt;"","Constuction",IF(Table3[[#This Row],[date approved]]&lt;&gt;"","Approved",IF(Table3[[#This Row],[date applied]]&lt;&gt;"","Applied",""))))</f>
        <v>Finaled</v>
      </c>
      <c r="K145" t="s">
        <v>99</v>
      </c>
      <c r="L145">
        <v>22</v>
      </c>
      <c r="N145">
        <f>Table3[[#This Row],[New dwellings]]-Table3[[#This Row],[Demo dwellings]]</f>
        <v>22</v>
      </c>
      <c r="Q145">
        <f>Table3[[#This Row],[New commercial]]-Table3[[#This Row],[demo commercial]]</f>
        <v>0</v>
      </c>
      <c r="T145">
        <f>Table3[[#This Row],[new industrial]]-Table3[[#This Row],[demo industrial]]</f>
        <v>0</v>
      </c>
      <c r="W145">
        <f>Table3[[#This Row],[new office]]-Table3[[#This Row],[demo office]]</f>
        <v>0</v>
      </c>
    </row>
    <row r="146" spans="1:24" x14ac:dyDescent="0.2">
      <c r="A146" t="s">
        <v>431</v>
      </c>
      <c r="B146" t="s">
        <v>432</v>
      </c>
      <c r="D146" t="s">
        <v>433</v>
      </c>
      <c r="E146" s="4">
        <v>38820</v>
      </c>
      <c r="F146" s="4">
        <v>38995</v>
      </c>
      <c r="G146" t="s">
        <v>434</v>
      </c>
      <c r="I146" s="4">
        <v>41685</v>
      </c>
      <c r="J146" t="str">
        <f>IF(Table3[[#This Row],[Bldg permit finaled date]]&lt;&gt;"","Finaled",IF(Table3[[#This Row],[bldg permit issued date]]&lt;&gt;"","Constuction",IF(Table3[[#This Row],[date approved]]&lt;&gt;"","Approved",IF(Table3[[#This Row],[date applied]]&lt;&gt;"","Applied",""))))</f>
        <v>Finaled</v>
      </c>
      <c r="K146" t="s">
        <v>73</v>
      </c>
      <c r="L146">
        <v>9</v>
      </c>
      <c r="N146">
        <f>Table3[[#This Row],[New dwellings]]-Table3[[#This Row],[Demo dwellings]]</f>
        <v>9</v>
      </c>
      <c r="Q146">
        <f>Table3[[#This Row],[New commercial]]-Table3[[#This Row],[demo commercial]]</f>
        <v>0</v>
      </c>
      <c r="T146">
        <f>Table3[[#This Row],[new industrial]]-Table3[[#This Row],[demo industrial]]</f>
        <v>0</v>
      </c>
      <c r="W146">
        <f>Table3[[#This Row],[new office]]-Table3[[#This Row],[demo office]]</f>
        <v>0</v>
      </c>
    </row>
    <row r="147" spans="1:24" x14ac:dyDescent="0.2">
      <c r="A147" t="s">
        <v>507</v>
      </c>
      <c r="B147" t="s">
        <v>506</v>
      </c>
      <c r="D147" t="s">
        <v>505</v>
      </c>
      <c r="E147" s="4">
        <v>38876</v>
      </c>
      <c r="F147" s="4">
        <v>38966</v>
      </c>
      <c r="G147" t="s">
        <v>508</v>
      </c>
      <c r="H147" s="4">
        <v>39489</v>
      </c>
      <c r="I147" s="4">
        <v>39937</v>
      </c>
      <c r="J147" t="str">
        <f>IF(Table3[[#This Row],[Bldg permit finaled date]]&lt;&gt;"","Finaled",IF(Table3[[#This Row],[bldg permit issued date]]&lt;&gt;"","Constuction",IF(Table3[[#This Row],[date approved]]&lt;&gt;"","Approved",IF(Table3[[#This Row],[date applied]]&lt;&gt;"","Applied",""))))</f>
        <v>Finaled</v>
      </c>
      <c r="K147" t="s">
        <v>79</v>
      </c>
      <c r="L147">
        <v>4</v>
      </c>
      <c r="M147">
        <v>2</v>
      </c>
      <c r="N147">
        <f>Table3[[#This Row],[New dwellings]]-Table3[[#This Row],[Demo dwellings]]</f>
        <v>2</v>
      </c>
      <c r="Q147">
        <f>Table3[[#This Row],[New commercial]]-Table3[[#This Row],[demo commercial]]</f>
        <v>0</v>
      </c>
      <c r="T147">
        <f>Table3[[#This Row],[new industrial]]-Table3[[#This Row],[demo industrial]]</f>
        <v>0</v>
      </c>
      <c r="W147">
        <f>Table3[[#This Row],[new office]]-Table3[[#This Row],[demo office]]</f>
        <v>0</v>
      </c>
    </row>
    <row r="148" spans="1:24" x14ac:dyDescent="0.2">
      <c r="A148" t="s">
        <v>435</v>
      </c>
      <c r="B148" t="s">
        <v>436</v>
      </c>
      <c r="D148" t="s">
        <v>437</v>
      </c>
      <c r="E148" s="4">
        <v>37965</v>
      </c>
      <c r="F148" s="4">
        <v>38918</v>
      </c>
      <c r="I148" s="4">
        <v>42158</v>
      </c>
      <c r="J148" t="str">
        <f>IF(Table3[[#This Row],[Bldg permit finaled date]]&lt;&gt;"","Finaled",IF(Table3[[#This Row],[bldg permit issued date]]&lt;&gt;"","Constuction",IF(Table3[[#This Row],[date approved]]&lt;&gt;"","Approved",IF(Table3[[#This Row],[date applied]]&lt;&gt;"","Applied",""))))</f>
        <v>Finaled</v>
      </c>
      <c r="K148" t="s">
        <v>79</v>
      </c>
      <c r="L148">
        <v>4</v>
      </c>
      <c r="N148">
        <f>Table3[[#This Row],[New dwellings]]-Table3[[#This Row],[Demo dwellings]]</f>
        <v>4</v>
      </c>
      <c r="Q148">
        <f>Table3[[#This Row],[New commercial]]-Table3[[#This Row],[demo commercial]]</f>
        <v>0</v>
      </c>
      <c r="T148">
        <f>Table3[[#This Row],[new industrial]]-Table3[[#This Row],[demo industrial]]</f>
        <v>0</v>
      </c>
      <c r="W148">
        <f>Table3[[#This Row],[new office]]-Table3[[#This Row],[demo office]]</f>
        <v>0</v>
      </c>
    </row>
    <row r="149" spans="1:24" x14ac:dyDescent="0.2">
      <c r="A149" s="8" t="s">
        <v>570</v>
      </c>
      <c r="B149" s="8" t="s">
        <v>571</v>
      </c>
      <c r="C149" s="8"/>
      <c r="D149" s="8" t="s">
        <v>572</v>
      </c>
      <c r="E149" s="9">
        <v>38530</v>
      </c>
      <c r="F149" s="9">
        <v>38918</v>
      </c>
      <c r="G149" s="8" t="s">
        <v>573</v>
      </c>
      <c r="H149" s="9">
        <v>39554</v>
      </c>
      <c r="I149" s="9">
        <v>39931</v>
      </c>
      <c r="J149" t="str">
        <f>IF(Table3[[#This Row],[Bldg permit finaled date]]&lt;&gt;"","Finaled",IF(Table3[[#This Row],[bldg permit issued date]]&lt;&gt;"","Constuction",IF(Table3[[#This Row],[date approved]]&lt;&gt;"","Approved",IF(Table3[[#This Row],[date applied]]&lt;&gt;"","Applied",""))))</f>
        <v>Finaled</v>
      </c>
      <c r="K149" s="8" t="s">
        <v>136</v>
      </c>
      <c r="L149" s="8"/>
      <c r="M149" s="8"/>
      <c r="N149" s="8">
        <f>Table3[[#This Row],[New dwellings]]-Table3[[#This Row],[Demo dwellings]]</f>
        <v>0</v>
      </c>
      <c r="O149" s="8">
        <v>89179</v>
      </c>
      <c r="P149" s="8">
        <v>12460</v>
      </c>
      <c r="Q149" s="8">
        <f>Table3[[#This Row],[New commercial]]-Table3[[#This Row],[demo commercial]]</f>
        <v>76719</v>
      </c>
      <c r="R149" s="8"/>
      <c r="S149" s="8"/>
      <c r="T149" s="8">
        <f>Table3[[#This Row],[new industrial]]-Table3[[#This Row],[demo industrial]]</f>
        <v>0</v>
      </c>
      <c r="U149" s="8"/>
      <c r="V149" s="8"/>
      <c r="W149" s="8">
        <f>Table3[[#This Row],[new office]]-Table3[[#This Row],[demo office]]</f>
        <v>0</v>
      </c>
      <c r="X149" s="8"/>
    </row>
    <row r="150" spans="1:24" x14ac:dyDescent="0.2">
      <c r="A150" t="s">
        <v>592</v>
      </c>
      <c r="B150" t="s">
        <v>593</v>
      </c>
      <c r="D150" t="s">
        <v>594</v>
      </c>
      <c r="E150" s="4">
        <v>38695</v>
      </c>
      <c r="F150" s="4">
        <v>38869</v>
      </c>
      <c r="G150" t="s">
        <v>595</v>
      </c>
      <c r="H150" s="4">
        <v>39370</v>
      </c>
      <c r="I150" s="4">
        <v>39653</v>
      </c>
      <c r="J150" t="str">
        <f>IF(Table3[[#This Row],[Bldg permit finaled date]]&lt;&gt;"","Finaled",IF(Table3[[#This Row],[bldg permit issued date]]&lt;&gt;"","Constuction",IF(Table3[[#This Row],[date approved]]&lt;&gt;"","Approved",IF(Table3[[#This Row],[date applied]]&lt;&gt;"","Applied",""))))</f>
        <v>Finaled</v>
      </c>
      <c r="K150" t="s">
        <v>163</v>
      </c>
      <c r="L150">
        <v>36</v>
      </c>
      <c r="M150">
        <v>7</v>
      </c>
      <c r="N150">
        <f>Table3[[#This Row],[New dwellings]]-Table3[[#This Row],[Demo dwellings]]</f>
        <v>29</v>
      </c>
      <c r="O150">
        <v>748</v>
      </c>
      <c r="Q150">
        <f>Table3[[#This Row],[New commercial]]-Table3[[#This Row],[demo commercial]]</f>
        <v>748</v>
      </c>
      <c r="T150">
        <f>Table3[[#This Row],[new industrial]]-Table3[[#This Row],[demo industrial]]</f>
        <v>0</v>
      </c>
      <c r="W150">
        <f>Table3[[#This Row],[new office]]-Table3[[#This Row],[demo office]]</f>
        <v>0</v>
      </c>
    </row>
    <row r="151" spans="1:24" s="7" customFormat="1" x14ac:dyDescent="0.2">
      <c r="A151" t="s">
        <v>493</v>
      </c>
      <c r="B151" t="s">
        <v>494</v>
      </c>
      <c r="C151"/>
      <c r="D151" t="s">
        <v>495</v>
      </c>
      <c r="E151" s="4">
        <v>38649</v>
      </c>
      <c r="F151" s="4">
        <v>38868</v>
      </c>
      <c r="G151" t="s">
        <v>496</v>
      </c>
      <c r="H151" s="4">
        <v>39640</v>
      </c>
      <c r="I151" s="4">
        <v>40112</v>
      </c>
      <c r="J151" t="str">
        <f>IF(Table3[[#This Row],[Bldg permit finaled date]]&lt;&gt;"","Finaled",IF(Table3[[#This Row],[bldg permit issued date]]&lt;&gt;"","Constuction",IF(Table3[[#This Row],[date approved]]&lt;&gt;"","Approved",IF(Table3[[#This Row],[date applied]]&lt;&gt;"","Applied",""))))</f>
        <v>Finaled</v>
      </c>
      <c r="K151" t="s">
        <v>197</v>
      </c>
      <c r="L151">
        <v>18</v>
      </c>
      <c r="M151"/>
      <c r="N151">
        <f>Table3[[#This Row],[New dwellings]]-Table3[[#This Row],[Demo dwellings]]</f>
        <v>18</v>
      </c>
      <c r="O151">
        <v>1617</v>
      </c>
      <c r="P151"/>
      <c r="Q151">
        <f>Table3[[#This Row],[New commercial]]-Table3[[#This Row],[demo commercial]]</f>
        <v>1617</v>
      </c>
      <c r="R151"/>
      <c r="S151"/>
      <c r="T151">
        <f>Table3[[#This Row],[new industrial]]-Table3[[#This Row],[demo industrial]]</f>
        <v>0</v>
      </c>
      <c r="U151"/>
      <c r="V151"/>
      <c r="W151">
        <f>Table3[[#This Row],[new office]]-Table3[[#This Row],[demo office]]</f>
        <v>0</v>
      </c>
      <c r="X151"/>
    </row>
    <row r="152" spans="1:24" x14ac:dyDescent="0.2">
      <c r="A152" t="s">
        <v>442</v>
      </c>
      <c r="B152" t="s">
        <v>443</v>
      </c>
      <c r="D152" t="s">
        <v>613</v>
      </c>
      <c r="E152" s="4">
        <v>38532</v>
      </c>
      <c r="F152" s="4">
        <v>38832</v>
      </c>
      <c r="G152" t="s">
        <v>444</v>
      </c>
      <c r="H152" s="4">
        <v>40092</v>
      </c>
      <c r="I152" s="4">
        <v>42368</v>
      </c>
      <c r="J152" t="str">
        <f>IF(Table3[[#This Row],[Bldg permit finaled date]]&lt;&gt;"","Finaled",IF(Table3[[#This Row],[bldg permit issued date]]&lt;&gt;"","Constuction",IF(Table3[[#This Row],[date approved]]&lt;&gt;"","Approved",IF(Table3[[#This Row],[date applied]]&lt;&gt;"","Applied",""))))</f>
        <v>Finaled</v>
      </c>
      <c r="K152" t="s">
        <v>99</v>
      </c>
      <c r="L152">
        <v>7</v>
      </c>
      <c r="M152">
        <v>1</v>
      </c>
      <c r="N152">
        <f>Table3[[#This Row],[New dwellings]]-Table3[[#This Row],[Demo dwellings]]</f>
        <v>6</v>
      </c>
      <c r="Q152">
        <f>Table3[[#This Row],[New commercial]]-Table3[[#This Row],[demo commercial]]</f>
        <v>0</v>
      </c>
      <c r="T152">
        <f>Table3[[#This Row],[new industrial]]-Table3[[#This Row],[demo industrial]]</f>
        <v>0</v>
      </c>
      <c r="W152">
        <f>Table3[[#This Row],[new office]]-Table3[[#This Row],[demo office]]</f>
        <v>0</v>
      </c>
    </row>
    <row r="153" spans="1:24" s="7" customFormat="1" x14ac:dyDescent="0.2">
      <c r="A153" t="s">
        <v>600</v>
      </c>
      <c r="B153" t="s">
        <v>601</v>
      </c>
      <c r="C153"/>
      <c r="D153" t="s">
        <v>602</v>
      </c>
      <c r="E153" s="4">
        <v>38504</v>
      </c>
      <c r="F153" s="4">
        <v>38792</v>
      </c>
      <c r="G153" t="s">
        <v>603</v>
      </c>
      <c r="H153" s="4">
        <v>39295</v>
      </c>
      <c r="I153" s="4">
        <v>39722</v>
      </c>
      <c r="J153" t="str">
        <f>IF(Table3[[#This Row],[Bldg permit finaled date]]&lt;&gt;"","Finaled",IF(Table3[[#This Row],[bldg permit issued date]]&lt;&gt;"","Constuction",IF(Table3[[#This Row],[date approved]]&lt;&gt;"","Approved",IF(Table3[[#This Row],[date applied]]&lt;&gt;"","Applied",""))))</f>
        <v>Finaled</v>
      </c>
      <c r="K153" t="s">
        <v>114</v>
      </c>
      <c r="L153">
        <v>44</v>
      </c>
      <c r="M153"/>
      <c r="N153">
        <f>Table3[[#This Row],[New dwellings]]-Table3[[#This Row],[Demo dwellings]]</f>
        <v>44</v>
      </c>
      <c r="O153"/>
      <c r="P153"/>
      <c r="Q153">
        <f>Table3[[#This Row],[New commercial]]-Table3[[#This Row],[demo commercial]]</f>
        <v>0</v>
      </c>
      <c r="R153"/>
      <c r="S153"/>
      <c r="T153">
        <f>Table3[[#This Row],[new industrial]]-Table3[[#This Row],[demo industrial]]</f>
        <v>0</v>
      </c>
      <c r="U153"/>
      <c r="V153"/>
      <c r="W153">
        <f>Table3[[#This Row],[new office]]-Table3[[#This Row],[demo office]]</f>
        <v>0</v>
      </c>
      <c r="X153"/>
    </row>
    <row r="154" spans="1:24" s="7" customFormat="1" ht="14.25" customHeight="1" x14ac:dyDescent="0.2">
      <c r="A154" t="s">
        <v>578</v>
      </c>
      <c r="B154" t="s">
        <v>579</v>
      </c>
      <c r="C154"/>
      <c r="D154" t="s">
        <v>580</v>
      </c>
      <c r="E154" s="4">
        <v>38623</v>
      </c>
      <c r="F154" s="4">
        <v>38776</v>
      </c>
      <c r="G154" t="s">
        <v>581</v>
      </c>
      <c r="H154" s="4">
        <v>39388</v>
      </c>
      <c r="I154" s="4">
        <v>39744</v>
      </c>
      <c r="J154" t="str">
        <f>IF(Table3[[#This Row],[Bldg permit finaled date]]&lt;&gt;"","Finaled",IF(Table3[[#This Row],[bldg permit issued date]]&lt;&gt;"","Constuction",IF(Table3[[#This Row],[date approved]]&lt;&gt;"","Approved",IF(Table3[[#This Row],[date applied]]&lt;&gt;"","Applied",""))))</f>
        <v>Finaled</v>
      </c>
      <c r="K154" t="s">
        <v>84</v>
      </c>
      <c r="L154"/>
      <c r="M154"/>
      <c r="N154">
        <f>Table3[[#This Row],[New dwellings]]-Table3[[#This Row],[Demo dwellings]]</f>
        <v>0</v>
      </c>
      <c r="O154"/>
      <c r="P154"/>
      <c r="Q154">
        <f>Table3[[#This Row],[New commercial]]-Table3[[#This Row],[demo commercial]]</f>
        <v>0</v>
      </c>
      <c r="R154">
        <v>5376</v>
      </c>
      <c r="S154"/>
      <c r="T154">
        <f>Table3[[#This Row],[new industrial]]-Table3[[#This Row],[demo industrial]]</f>
        <v>5376</v>
      </c>
      <c r="U154"/>
      <c r="V154"/>
      <c r="W154">
        <f>Table3[[#This Row],[new office]]-Table3[[#This Row],[demo office]]</f>
        <v>0</v>
      </c>
      <c r="X154"/>
    </row>
    <row r="155" spans="1:24" x14ac:dyDescent="0.2">
      <c r="A155" t="s">
        <v>483</v>
      </c>
      <c r="B155" t="s">
        <v>482</v>
      </c>
      <c r="D155" t="s">
        <v>481</v>
      </c>
      <c r="E155" s="4">
        <v>38327</v>
      </c>
      <c r="F155" s="4">
        <v>38644</v>
      </c>
      <c r="G155" t="s">
        <v>484</v>
      </c>
      <c r="H155" s="4">
        <v>40211</v>
      </c>
      <c r="I155" s="4">
        <v>41460</v>
      </c>
      <c r="J155" t="str">
        <f>IF(Table3[[#This Row],[Bldg permit finaled date]]&lt;&gt;"","Finaled",IF(Table3[[#This Row],[bldg permit issued date]]&lt;&gt;"","Constuction",IF(Table3[[#This Row],[date approved]]&lt;&gt;"","Approved",IF(Table3[[#This Row],[date applied]]&lt;&gt;"","Applied",""))))</f>
        <v>Finaled</v>
      </c>
      <c r="K155" t="s">
        <v>70</v>
      </c>
      <c r="L155">
        <v>17</v>
      </c>
      <c r="N155">
        <f>Table3[[#This Row],[New dwellings]]-Table3[[#This Row],[Demo dwellings]]</f>
        <v>17</v>
      </c>
      <c r="Q155">
        <f>Table3[[#This Row],[New commercial]]-Table3[[#This Row],[demo commercial]]</f>
        <v>0</v>
      </c>
      <c r="T155">
        <f>Table3[[#This Row],[new industrial]]-Table3[[#This Row],[demo industrial]]</f>
        <v>0</v>
      </c>
      <c r="W155">
        <f>Table3[[#This Row],[new office]]-Table3[[#This Row],[demo office]]</f>
        <v>0</v>
      </c>
    </row>
    <row r="156" spans="1:24" x14ac:dyDescent="0.2">
      <c r="A156" t="s">
        <v>499</v>
      </c>
      <c r="B156" t="s">
        <v>498</v>
      </c>
      <c r="D156" t="s">
        <v>497</v>
      </c>
      <c r="E156" s="4">
        <v>38376</v>
      </c>
      <c r="F156" s="4">
        <v>38622</v>
      </c>
      <c r="G156" t="s">
        <v>500</v>
      </c>
      <c r="H156" s="4">
        <v>39202</v>
      </c>
      <c r="I156" s="4">
        <v>40483</v>
      </c>
      <c r="J156" t="str">
        <f>IF(Table3[[#This Row],[Bldg permit finaled date]]&lt;&gt;"","Finaled",IF(Table3[[#This Row],[bldg permit issued date]]&lt;&gt;"","Constuction",IF(Table3[[#This Row],[date approved]]&lt;&gt;"","Approved",IF(Table3[[#This Row],[date applied]]&lt;&gt;"","Applied",""))))</f>
        <v>Finaled</v>
      </c>
      <c r="K156" t="s">
        <v>73</v>
      </c>
      <c r="L156">
        <v>16</v>
      </c>
      <c r="M156">
        <v>6</v>
      </c>
      <c r="N156">
        <f>Table3[[#This Row],[New dwellings]]-Table3[[#This Row],[Demo dwellings]]</f>
        <v>10</v>
      </c>
      <c r="Q156">
        <f>Table3[[#This Row],[New commercial]]-Table3[[#This Row],[demo commercial]]</f>
        <v>0</v>
      </c>
      <c r="T156">
        <f>Table3[[#This Row],[new industrial]]-Table3[[#This Row],[demo industrial]]</f>
        <v>0</v>
      </c>
      <c r="W156">
        <f>Table3[[#This Row],[new office]]-Table3[[#This Row],[demo office]]</f>
        <v>0</v>
      </c>
    </row>
    <row r="157" spans="1:24" x14ac:dyDescent="0.2">
      <c r="A157" t="s">
        <v>587</v>
      </c>
      <c r="B157" t="s">
        <v>588</v>
      </c>
      <c r="D157" t="s">
        <v>589</v>
      </c>
      <c r="E157" s="4">
        <v>38568</v>
      </c>
      <c r="F157" s="4">
        <v>38615</v>
      </c>
      <c r="G157" t="s">
        <v>590</v>
      </c>
      <c r="H157" s="4">
        <v>39674</v>
      </c>
      <c r="I157" t="s">
        <v>591</v>
      </c>
      <c r="J157" t="str">
        <f>IF(Table3[[#This Row],[Bldg permit finaled date]]&lt;&gt;"","Finaled",IF(Table3[[#This Row],[bldg permit issued date]]&lt;&gt;"","Constuction",IF(Table3[[#This Row],[date approved]]&lt;&gt;"","Approved",IF(Table3[[#This Row],[date applied]]&lt;&gt;"","Applied",""))))</f>
        <v>Finaled</v>
      </c>
      <c r="K157" t="s">
        <v>73</v>
      </c>
      <c r="L157">
        <v>1</v>
      </c>
      <c r="N157">
        <f>Table3[[#This Row],[New dwellings]]-Table3[[#This Row],[Demo dwellings]]</f>
        <v>1</v>
      </c>
      <c r="Q157">
        <f>Table3[[#This Row],[New commercial]]-Table3[[#This Row],[demo commercial]]</f>
        <v>0</v>
      </c>
      <c r="T157">
        <f>Table3[[#This Row],[new industrial]]-Table3[[#This Row],[demo industrial]]</f>
        <v>0</v>
      </c>
      <c r="U157">
        <v>590</v>
      </c>
      <c r="W157">
        <f>Table3[[#This Row],[new office]]-Table3[[#This Row],[demo office]]</f>
        <v>590</v>
      </c>
    </row>
    <row r="158" spans="1:24" x14ac:dyDescent="0.2">
      <c r="A158" t="s">
        <v>501</v>
      </c>
      <c r="B158" t="s">
        <v>503</v>
      </c>
      <c r="D158" t="s">
        <v>504</v>
      </c>
      <c r="E158" s="4">
        <v>38310</v>
      </c>
      <c r="F158" s="4">
        <v>38608</v>
      </c>
      <c r="G158" t="s">
        <v>502</v>
      </c>
      <c r="H158" s="4">
        <v>39492</v>
      </c>
      <c r="I158" s="4">
        <v>39857</v>
      </c>
      <c r="J158" t="str">
        <f>IF(Table3[[#This Row],[Bldg permit finaled date]]&lt;&gt;"","Finaled",IF(Table3[[#This Row],[bldg permit issued date]]&lt;&gt;"","Constuction",IF(Table3[[#This Row],[date approved]]&lt;&gt;"","Approved",IF(Table3[[#This Row],[date applied]]&lt;&gt;"","Applied",""))))</f>
        <v>Finaled</v>
      </c>
      <c r="K158" t="s">
        <v>79</v>
      </c>
      <c r="L158">
        <v>14</v>
      </c>
      <c r="M158">
        <v>3</v>
      </c>
      <c r="N158">
        <f>Table3[[#This Row],[New dwellings]]-Table3[[#This Row],[Demo dwellings]]</f>
        <v>11</v>
      </c>
      <c r="Q158">
        <f>Table3[[#This Row],[New commercial]]-Table3[[#This Row],[demo commercial]]</f>
        <v>0</v>
      </c>
      <c r="T158">
        <f>Table3[[#This Row],[new industrial]]-Table3[[#This Row],[demo industrial]]</f>
        <v>0</v>
      </c>
      <c r="W158">
        <f>Table3[[#This Row],[new office]]-Table3[[#This Row],[demo office]]</f>
        <v>0</v>
      </c>
    </row>
    <row r="159" spans="1:24" x14ac:dyDescent="0.2">
      <c r="A159" t="s">
        <v>608</v>
      </c>
      <c r="B159" t="s">
        <v>609</v>
      </c>
      <c r="D159" t="s">
        <v>610</v>
      </c>
      <c r="E159" s="4">
        <v>38141</v>
      </c>
      <c r="F159" s="4">
        <v>38545</v>
      </c>
      <c r="G159" t="s">
        <v>611</v>
      </c>
      <c r="H159" s="4">
        <v>38876</v>
      </c>
      <c r="I159" s="4">
        <v>39574</v>
      </c>
      <c r="J159" t="str">
        <f>IF(Table3[[#This Row],[Bldg permit finaled date]]&lt;&gt;"","Finaled",IF(Table3[[#This Row],[bldg permit issued date]]&lt;&gt;"","Constuction",IF(Table3[[#This Row],[date approved]]&lt;&gt;"","Approved",IF(Table3[[#This Row],[date applied]]&lt;&gt;"","Applied",""))))</f>
        <v>Finaled</v>
      </c>
      <c r="K159" t="s">
        <v>99</v>
      </c>
      <c r="L159">
        <v>4</v>
      </c>
      <c r="N159">
        <f>Table3[[#This Row],[New dwellings]]-Table3[[#This Row],[Demo dwellings]]</f>
        <v>4</v>
      </c>
      <c r="O159">
        <v>1600</v>
      </c>
      <c r="Q159">
        <f>Table3[[#This Row],[New commercial]]-Table3[[#This Row],[demo commercial]]</f>
        <v>1600</v>
      </c>
      <c r="T159">
        <f>Table3[[#This Row],[new industrial]]-Table3[[#This Row],[demo industrial]]</f>
        <v>0</v>
      </c>
      <c r="W159">
        <f>Table3[[#This Row],[new office]]-Table3[[#This Row],[demo office]]</f>
        <v>0</v>
      </c>
    </row>
    <row r="160" spans="1:24" x14ac:dyDescent="0.2">
      <c r="A160" t="s">
        <v>524</v>
      </c>
      <c r="B160" t="s">
        <v>519</v>
      </c>
      <c r="D160" t="s">
        <v>523</v>
      </c>
      <c r="E160" s="4">
        <v>38343</v>
      </c>
      <c r="F160" s="4">
        <v>38517</v>
      </c>
      <c r="G160" t="s">
        <v>525</v>
      </c>
      <c r="H160" s="4">
        <v>39290</v>
      </c>
      <c r="I160" s="4">
        <v>39867</v>
      </c>
      <c r="J160" t="str">
        <f>IF(Table3[[#This Row],[Bldg permit finaled date]]&lt;&gt;"","Finaled",IF(Table3[[#This Row],[bldg permit issued date]]&lt;&gt;"","Constuction",IF(Table3[[#This Row],[date approved]]&lt;&gt;"","Approved",IF(Table3[[#This Row],[date applied]]&lt;&gt;"","Applied",""))))</f>
        <v>Finaled</v>
      </c>
      <c r="K160" t="s">
        <v>84</v>
      </c>
      <c r="L160">
        <v>100</v>
      </c>
      <c r="N160">
        <f>Table3[[#This Row],[New dwellings]]-Table3[[#This Row],[Demo dwellings]]</f>
        <v>100</v>
      </c>
      <c r="Q160">
        <f>Table3[[#This Row],[New commercial]]-Table3[[#This Row],[demo commercial]]</f>
        <v>0</v>
      </c>
      <c r="T160">
        <f>Table3[[#This Row],[new industrial]]-Table3[[#This Row],[demo industrial]]</f>
        <v>0</v>
      </c>
      <c r="W160">
        <f>Table3[[#This Row],[new office]]-Table3[[#This Row],[demo office]]</f>
        <v>0</v>
      </c>
    </row>
    <row r="161" spans="1:24" x14ac:dyDescent="0.2">
      <c r="A161" t="s">
        <v>517</v>
      </c>
      <c r="B161" t="s">
        <v>519</v>
      </c>
      <c r="D161" t="s">
        <v>530</v>
      </c>
      <c r="E161" s="4">
        <v>38343</v>
      </c>
      <c r="F161" s="4">
        <v>38517</v>
      </c>
      <c r="G161" t="s">
        <v>518</v>
      </c>
      <c r="H161" s="4">
        <v>40360</v>
      </c>
      <c r="I161" s="4">
        <v>40744</v>
      </c>
      <c r="J161" t="str">
        <f>IF(Table3[[#This Row],[Bldg permit finaled date]]&lt;&gt;"","Finaled",IF(Table3[[#This Row],[bldg permit issued date]]&lt;&gt;"","Constuction",IF(Table3[[#This Row],[date approved]]&lt;&gt;"","Approved",IF(Table3[[#This Row],[date applied]]&lt;&gt;"","Applied",""))))</f>
        <v>Finaled</v>
      </c>
      <c r="K161" s="2" t="s">
        <v>84</v>
      </c>
      <c r="N161">
        <f>Table3[[#This Row],[New dwellings]]-Table3[[#This Row],[Demo dwellings]]</f>
        <v>0</v>
      </c>
      <c r="O161">
        <v>25730</v>
      </c>
      <c r="Q161">
        <f>Table3[[#This Row],[New commercial]]-Table3[[#This Row],[demo commercial]]</f>
        <v>25730</v>
      </c>
      <c r="S161">
        <v>25730</v>
      </c>
      <c r="T161">
        <f>Table3[[#This Row],[new industrial]]-Table3[[#This Row],[demo industrial]]</f>
        <v>-25730</v>
      </c>
      <c r="W161">
        <f>Table3[[#This Row],[new office]]-Table3[[#This Row],[demo office]]</f>
        <v>0</v>
      </c>
    </row>
    <row r="162" spans="1:24" x14ac:dyDescent="0.2">
      <c r="A162" t="s">
        <v>526</v>
      </c>
      <c r="B162" t="s">
        <v>519</v>
      </c>
      <c r="D162" t="s">
        <v>527</v>
      </c>
      <c r="E162" s="4">
        <v>38343</v>
      </c>
      <c r="F162" s="4">
        <v>38517</v>
      </c>
      <c r="G162" t="s">
        <v>528</v>
      </c>
      <c r="H162" s="4">
        <v>40926</v>
      </c>
      <c r="I162" s="4">
        <v>41353</v>
      </c>
      <c r="J162" t="str">
        <f>IF(Table3[[#This Row],[Bldg permit finaled date]]&lt;&gt;"","Finaled",IF(Table3[[#This Row],[bldg permit issued date]]&lt;&gt;"","Constuction",IF(Table3[[#This Row],[date approved]]&lt;&gt;"","Approved",IF(Table3[[#This Row],[date applied]]&lt;&gt;"","Applied",""))))</f>
        <v>Finaled</v>
      </c>
      <c r="K162" t="s">
        <v>84</v>
      </c>
      <c r="M162">
        <v>1</v>
      </c>
      <c r="N162">
        <f>Table3[[#This Row],[New dwellings]]-Table3[[#This Row],[Demo dwellings]]</f>
        <v>-1</v>
      </c>
      <c r="Q162">
        <f>Table3[[#This Row],[New commercial]]-Table3[[#This Row],[demo commercial]]</f>
        <v>0</v>
      </c>
      <c r="T162">
        <f>Table3[[#This Row],[new industrial]]-Table3[[#This Row],[demo industrial]]</f>
        <v>0</v>
      </c>
      <c r="U162">
        <v>4320</v>
      </c>
      <c r="W162">
        <f>Table3[[#This Row],[new office]]-Table3[[#This Row],[demo office]]</f>
        <v>4320</v>
      </c>
    </row>
    <row r="163" spans="1:24" x14ac:dyDescent="0.2">
      <c r="A163" t="s">
        <v>604</v>
      </c>
      <c r="B163" t="s">
        <v>606</v>
      </c>
      <c r="D163" t="s">
        <v>607</v>
      </c>
      <c r="E163" s="4">
        <v>37742</v>
      </c>
      <c r="F163" s="4">
        <v>37964</v>
      </c>
      <c r="G163" t="s">
        <v>605</v>
      </c>
      <c r="H163" s="4">
        <v>39259</v>
      </c>
      <c r="I163" s="4">
        <v>39644</v>
      </c>
      <c r="J163" t="str">
        <f>IF(Table3[[#This Row],[Bldg permit finaled date]]&lt;&gt;"","Finaled",IF(Table3[[#This Row],[bldg permit issued date]]&lt;&gt;"","Constuction",IF(Table3[[#This Row],[date approved]]&lt;&gt;"","Approved",IF(Table3[[#This Row],[date applied]]&lt;&gt;"","Applied",""))))</f>
        <v>Finaled</v>
      </c>
      <c r="K163" t="s">
        <v>76</v>
      </c>
      <c r="L163">
        <v>70</v>
      </c>
      <c r="N163">
        <f>Table3[[#This Row],[New dwellings]]-Table3[[#This Row],[Demo dwellings]]</f>
        <v>70</v>
      </c>
      <c r="O163">
        <v>5222</v>
      </c>
      <c r="Q163">
        <f>Table3[[#This Row],[New commercial]]-Table3[[#This Row],[demo commercial]]</f>
        <v>5222</v>
      </c>
      <c r="T163">
        <f>Table3[[#This Row],[new industrial]]-Table3[[#This Row],[demo industrial]]</f>
        <v>0</v>
      </c>
      <c r="W163">
        <f>Table3[[#This Row],[new office]]-Table3[[#This Row],[demo office]]</f>
        <v>0</v>
      </c>
    </row>
    <row r="164" spans="1:24" x14ac:dyDescent="0.2">
      <c r="A164" t="s">
        <v>9</v>
      </c>
      <c r="B164" t="s">
        <v>137</v>
      </c>
      <c r="C164" t="s">
        <v>718</v>
      </c>
      <c r="D164" t="s">
        <v>138</v>
      </c>
      <c r="E164" s="4">
        <v>43787</v>
      </c>
      <c r="F164" s="4"/>
      <c r="J164" t="str">
        <f>IF(Table3[[#This Row],[Bldg permit finaled date]]&lt;&gt;"","Finaled",IF(Table3[[#This Row],[bldg permit issued date]]&lt;&gt;"","Constuction",IF(Table3[[#This Row],[date approved]]&lt;&gt;"","Approved",IF(Table3[[#This Row],[date applied]]&lt;&gt;"","Applied",""))))</f>
        <v>Applied</v>
      </c>
      <c r="K164" t="s">
        <v>94</v>
      </c>
      <c r="L164">
        <v>100</v>
      </c>
      <c r="N164">
        <f>Table3[[#This Row],[New dwellings]]-Table3[[#This Row],[Demo dwellings]]</f>
        <v>100</v>
      </c>
      <c r="Q164">
        <f>Table3[[#This Row],[New commercial]]-Table3[[#This Row],[demo commercial]]</f>
        <v>0</v>
      </c>
      <c r="T164">
        <f>Table3[[#This Row],[new industrial]]-Table3[[#This Row],[demo industrial]]</f>
        <v>0</v>
      </c>
      <c r="W164">
        <f>Table3[[#This Row],[new office]]-Table3[[#This Row],[demo office]]</f>
        <v>0</v>
      </c>
    </row>
    <row r="165" spans="1:24" x14ac:dyDescent="0.2">
      <c r="A165" t="s">
        <v>255</v>
      </c>
      <c r="B165" t="s">
        <v>256</v>
      </c>
      <c r="C165" t="s">
        <v>718</v>
      </c>
      <c r="D165" t="s">
        <v>257</v>
      </c>
      <c r="E165" s="4">
        <v>44340</v>
      </c>
      <c r="F165" s="4"/>
      <c r="J165" t="str">
        <f>IF(Table3[[#This Row],[Bldg permit finaled date]]&lt;&gt;"","Finaled",IF(Table3[[#This Row],[bldg permit issued date]]&lt;&gt;"","Constuction",IF(Table3[[#This Row],[date approved]]&lt;&gt;"","Approved",IF(Table3[[#This Row],[date applied]]&lt;&gt;"","Applied",""))))</f>
        <v>Applied</v>
      </c>
      <c r="K165" t="s">
        <v>84</v>
      </c>
      <c r="N165">
        <f>Table3[[#This Row],[New dwellings]]-Table3[[#This Row],[Demo dwellings]]</f>
        <v>0</v>
      </c>
      <c r="O165">
        <v>5360</v>
      </c>
      <c r="Q165">
        <f>Table3[[#This Row],[New commercial]]-Table3[[#This Row],[demo commercial]]</f>
        <v>5360</v>
      </c>
      <c r="T165">
        <f>Table3[[#This Row],[new industrial]]-Table3[[#This Row],[demo industrial]]</f>
        <v>0</v>
      </c>
      <c r="W165">
        <f>Table3[[#This Row],[new office]]-Table3[[#This Row],[demo office]]</f>
        <v>0</v>
      </c>
    </row>
    <row r="166" spans="1:24" x14ac:dyDescent="0.2">
      <c r="A166" t="s">
        <v>682</v>
      </c>
      <c r="B166" t="s">
        <v>683</v>
      </c>
      <c r="C166" t="s">
        <v>718</v>
      </c>
      <c r="D166" t="s">
        <v>684</v>
      </c>
      <c r="E166" s="4">
        <v>45084</v>
      </c>
      <c r="F166" s="4"/>
      <c r="J166" t="str">
        <f>IF(Table3[[#This Row],[Bldg permit finaled date]]&lt;&gt;"","Finaled",IF(Table3[[#This Row],[bldg permit issued date]]&lt;&gt;"","Constuction",IF(Table3[[#This Row],[date approved]]&lt;&gt;"","Approved",IF(Table3[[#This Row],[date applied]]&lt;&gt;"","Applied",""))))</f>
        <v>Applied</v>
      </c>
      <c r="K166" t="s">
        <v>197</v>
      </c>
      <c r="L166">
        <v>59</v>
      </c>
      <c r="N166">
        <f>Table3[[#This Row],[New dwellings]]-Table3[[#This Row],[Demo dwellings]]</f>
        <v>59</v>
      </c>
      <c r="O166">
        <v>2627</v>
      </c>
      <c r="P166">
        <v>1950</v>
      </c>
      <c r="Q166">
        <f>Table3[[#This Row],[New commercial]]-Table3[[#This Row],[demo commercial]]</f>
        <v>677</v>
      </c>
      <c r="T166">
        <f>Table3[[#This Row],[new industrial]]-Table3[[#This Row],[demo industrial]]</f>
        <v>0</v>
      </c>
      <c r="W166">
        <f>Table3[[#This Row],[new office]]-Table3[[#This Row],[demo office]]</f>
        <v>0</v>
      </c>
    </row>
    <row r="167" spans="1:24" x14ac:dyDescent="0.2">
      <c r="A167" t="s">
        <v>756</v>
      </c>
      <c r="B167" t="s">
        <v>757</v>
      </c>
      <c r="D167" t="s">
        <v>758</v>
      </c>
      <c r="E167" s="4">
        <v>45273</v>
      </c>
      <c r="F167" s="4"/>
      <c r="J167" t="str">
        <f>IF(Table3[[#This Row],[Bldg permit finaled date]]&lt;&gt;"","Finaled",IF(Table3[[#This Row],[bldg permit issued date]]&lt;&gt;"","Constuction",IF(Table3[[#This Row],[date approved]]&lt;&gt;"","Approved",IF(Table3[[#This Row],[date applied]]&lt;&gt;"","Applied",""))))</f>
        <v>Applied</v>
      </c>
      <c r="K167" t="s">
        <v>759</v>
      </c>
      <c r="L167">
        <v>4</v>
      </c>
      <c r="M167">
        <v>2</v>
      </c>
      <c r="N167">
        <f>Table3[[#This Row],[New dwellings]]-Table3[[#This Row],[Demo dwellings]]</f>
        <v>2</v>
      </c>
      <c r="Q167">
        <f>Table3[[#This Row],[New commercial]]-Table3[[#This Row],[demo commercial]]</f>
        <v>0</v>
      </c>
      <c r="T167">
        <f>Table3[[#This Row],[new industrial]]-Table3[[#This Row],[demo industrial]]</f>
        <v>0</v>
      </c>
      <c r="W167">
        <f>Table3[[#This Row],[new office]]-Table3[[#This Row],[demo office]]</f>
        <v>0</v>
      </c>
    </row>
    <row r="168" spans="1:24" x14ac:dyDescent="0.2">
      <c r="A168" t="s">
        <v>732</v>
      </c>
      <c r="B168" t="s">
        <v>730</v>
      </c>
      <c r="D168" t="s">
        <v>731</v>
      </c>
      <c r="E168" s="4">
        <v>45229</v>
      </c>
      <c r="J168" t="str">
        <f>IF(Table3[[#This Row],[Bldg permit finaled date]]&lt;&gt;"","Finaled",IF(Table3[[#This Row],[bldg permit issued date]]&lt;&gt;"","Constuction",IF(Table3[[#This Row],[date approved]]&lt;&gt;"","Approved",IF(Table3[[#This Row],[date applied]]&lt;&gt;"","Applied",""))))</f>
        <v>Applied</v>
      </c>
      <c r="K168" t="s">
        <v>733</v>
      </c>
      <c r="L168">
        <v>120</v>
      </c>
      <c r="M168">
        <v>6</v>
      </c>
      <c r="N168">
        <f>Table3[[#This Row],[New dwellings]]-Table3[[#This Row],[Demo dwellings]]</f>
        <v>114</v>
      </c>
      <c r="Q168">
        <f>Table3[[#This Row],[New commercial]]-Table3[[#This Row],[demo commercial]]</f>
        <v>0</v>
      </c>
      <c r="T168">
        <f>Table3[[#This Row],[new industrial]]-Table3[[#This Row],[demo industrial]]</f>
        <v>0</v>
      </c>
      <c r="W168">
        <f>Table3[[#This Row],[new office]]-Table3[[#This Row],[demo office]]</f>
        <v>0</v>
      </c>
    </row>
    <row r="169" spans="1:24" x14ac:dyDescent="0.2">
      <c r="A169" s="2" t="s">
        <v>734</v>
      </c>
      <c r="B169" s="2" t="s">
        <v>735</v>
      </c>
      <c r="D169" t="s">
        <v>736</v>
      </c>
      <c r="E169" s="4">
        <v>45217</v>
      </c>
      <c r="F169" s="4"/>
      <c r="J169" t="str">
        <f>IF(Table3[[#This Row],[Bldg permit finaled date]]&lt;&gt;"","Finaled",IF(Table3[[#This Row],[bldg permit issued date]]&lt;&gt;"","Constuction",IF(Table3[[#This Row],[date approved]]&lt;&gt;"","Approved",IF(Table3[[#This Row],[date applied]]&lt;&gt;"","Applied",""))))</f>
        <v>Applied</v>
      </c>
      <c r="K169" s="2" t="s">
        <v>737</v>
      </c>
      <c r="L169">
        <v>1</v>
      </c>
      <c r="M169">
        <v>1</v>
      </c>
      <c r="N169">
        <f>Table3[[#This Row],[New dwellings]]-Table3[[#This Row],[Demo dwellings]]</f>
        <v>0</v>
      </c>
      <c r="Q169">
        <f>Table3[[#This Row],[New commercial]]-Table3[[#This Row],[demo commercial]]</f>
        <v>0</v>
      </c>
      <c r="T169">
        <f>Table3[[#This Row],[new industrial]]-Table3[[#This Row],[demo industrial]]</f>
        <v>0</v>
      </c>
      <c r="W169">
        <f>Table3[[#This Row],[new office]]-Table3[[#This Row],[demo office]]</f>
        <v>0</v>
      </c>
    </row>
    <row r="170" spans="1:24" x14ac:dyDescent="0.2">
      <c r="A170" s="2" t="s">
        <v>694</v>
      </c>
      <c r="B170" s="2" t="s">
        <v>710</v>
      </c>
      <c r="C170" s="2" t="s">
        <v>719</v>
      </c>
      <c r="D170" s="2" t="s">
        <v>711</v>
      </c>
      <c r="E170" s="4">
        <v>45154</v>
      </c>
      <c r="F170" s="4"/>
      <c r="J170" t="str">
        <f>IF(Table3[[#This Row],[Bldg permit finaled date]]&lt;&gt;"","Finaled",IF(Table3[[#This Row],[bldg permit issued date]]&lt;&gt;"","Constuction",IF(Table3[[#This Row],[date approved]]&lt;&gt;"","Approved",IF(Table3[[#This Row],[date applied]]&lt;&gt;"","Applied",""))))</f>
        <v>Applied</v>
      </c>
      <c r="K170" s="2" t="s">
        <v>101</v>
      </c>
      <c r="N170">
        <f>Table3[[#This Row],[New dwellings]]-Table3[[#This Row],[Demo dwellings]]</f>
        <v>0</v>
      </c>
      <c r="Q170">
        <f>Table3[[#This Row],[New commercial]]-Table3[[#This Row],[demo commercial]]</f>
        <v>0</v>
      </c>
      <c r="R170">
        <v>520</v>
      </c>
      <c r="T170">
        <f>Table3[[#This Row],[new industrial]]-Table3[[#This Row],[demo industrial]]</f>
        <v>520</v>
      </c>
      <c r="W170">
        <f>Table3[[#This Row],[new office]]-Table3[[#This Row],[demo office]]</f>
        <v>0</v>
      </c>
    </row>
    <row r="171" spans="1:24" x14ac:dyDescent="0.2">
      <c r="A171" s="2" t="s">
        <v>694</v>
      </c>
      <c r="B171" s="2" t="s">
        <v>695</v>
      </c>
      <c r="C171" s="2" t="s">
        <v>719</v>
      </c>
      <c r="D171" t="s">
        <v>696</v>
      </c>
      <c r="E171" s="4">
        <v>45114</v>
      </c>
      <c r="F171" s="4"/>
      <c r="J171" t="str">
        <f>IF(Table3[[#This Row],[Bldg permit finaled date]]&lt;&gt;"","Finaled",IF(Table3[[#This Row],[bldg permit issued date]]&lt;&gt;"","Constuction",IF(Table3[[#This Row],[date approved]]&lt;&gt;"","Approved",IF(Table3[[#This Row],[date applied]]&lt;&gt;"","Applied",""))))</f>
        <v>Applied</v>
      </c>
      <c r="K171" s="2" t="s">
        <v>101</v>
      </c>
      <c r="N171">
        <f>Table3[[#This Row],[New dwellings]]-Table3[[#This Row],[Demo dwellings]]</f>
        <v>0</v>
      </c>
      <c r="Q171">
        <f>Table3[[#This Row],[New commercial]]-Table3[[#This Row],[demo commercial]]</f>
        <v>0</v>
      </c>
      <c r="R171">
        <v>2560</v>
      </c>
      <c r="T171">
        <f>Table3[[#This Row],[new industrial]]-Table3[[#This Row],[demo industrial]]</f>
        <v>2560</v>
      </c>
      <c r="W171">
        <f>Table3[[#This Row],[new office]]-Table3[[#This Row],[demo office]]</f>
        <v>0</v>
      </c>
    </row>
    <row r="172" spans="1:24" x14ac:dyDescent="0.2">
      <c r="A172" t="s">
        <v>749</v>
      </c>
      <c r="B172" t="s">
        <v>746</v>
      </c>
      <c r="D172" t="s">
        <v>750</v>
      </c>
      <c r="E172" s="4">
        <v>45257</v>
      </c>
      <c r="F172" s="4"/>
      <c r="J172" t="str">
        <f>IF(Table3[[#This Row],[Bldg permit finaled date]]&lt;&gt;"","Finaled",IF(Table3[[#This Row],[bldg permit issued date]]&lt;&gt;"","Constuction",IF(Table3[[#This Row],[date approved]]&lt;&gt;"","Approved",IF(Table3[[#This Row],[date applied]]&lt;&gt;"","Applied",""))))</f>
        <v>Applied</v>
      </c>
      <c r="K172" t="s">
        <v>90</v>
      </c>
      <c r="N172">
        <f>Table3[[#This Row],[New dwellings]]-Table3[[#This Row],[Demo dwellings]]</f>
        <v>0</v>
      </c>
      <c r="Q172">
        <f>Table3[[#This Row],[New commercial]]-Table3[[#This Row],[demo commercial]]</f>
        <v>0</v>
      </c>
      <c r="T172">
        <f>Table3[[#This Row],[new industrial]]-Table3[[#This Row],[demo industrial]]</f>
        <v>0</v>
      </c>
      <c r="W172">
        <f>Table3[[#This Row],[new office]]-Table3[[#This Row],[demo office]]</f>
        <v>0</v>
      </c>
    </row>
    <row r="173" spans="1:24" s="7" customFormat="1" x14ac:dyDescent="0.2">
      <c r="A173" t="s">
        <v>760</v>
      </c>
      <c r="B173" t="s">
        <v>761</v>
      </c>
      <c r="C173"/>
      <c r="D173" t="s">
        <v>766</v>
      </c>
      <c r="E173" s="4">
        <v>45265</v>
      </c>
      <c r="F173" s="4"/>
      <c r="G173"/>
      <c r="H173"/>
      <c r="I173"/>
      <c r="J173" t="str">
        <f>IF(Table3[[#This Row],[Bldg permit finaled date]]&lt;&gt;"","Finaled",IF(Table3[[#This Row],[bldg permit issued date]]&lt;&gt;"","Constuction",IF(Table3[[#This Row],[date approved]]&lt;&gt;"","Approved",IF(Table3[[#This Row],[date applied]]&lt;&gt;"","Applied",""))))</f>
        <v>Applied</v>
      </c>
      <c r="K173" t="s">
        <v>762</v>
      </c>
      <c r="L173">
        <v>3</v>
      </c>
      <c r="M173">
        <v>1</v>
      </c>
      <c r="N173">
        <f>Table3[[#This Row],[New dwellings]]-Table3[[#This Row],[Demo dwellings]]</f>
        <v>2</v>
      </c>
      <c r="O173"/>
      <c r="P173"/>
      <c r="Q173">
        <f>Table3[[#This Row],[New commercial]]-Table3[[#This Row],[demo commercial]]</f>
        <v>0</v>
      </c>
      <c r="R173"/>
      <c r="S173"/>
      <c r="T173">
        <f>Table3[[#This Row],[new industrial]]-Table3[[#This Row],[demo industrial]]</f>
        <v>0</v>
      </c>
      <c r="U173"/>
      <c r="V173"/>
      <c r="W173">
        <f>Table3[[#This Row],[new office]]-Table3[[#This Row],[demo office]]</f>
        <v>0</v>
      </c>
      <c r="X173"/>
    </row>
    <row r="174" spans="1:24" x14ac:dyDescent="0.2">
      <c r="A174" t="s">
        <v>751</v>
      </c>
      <c r="B174" t="s">
        <v>747</v>
      </c>
      <c r="D174" t="s">
        <v>748</v>
      </c>
      <c r="E174" s="4">
        <v>45257</v>
      </c>
      <c r="F174" s="4"/>
      <c r="J174" t="str">
        <f>IF(Table3[[#This Row],[Bldg permit finaled date]]&lt;&gt;"","Finaled",IF(Table3[[#This Row],[bldg permit issued date]]&lt;&gt;"","Constuction",IF(Table3[[#This Row],[date approved]]&lt;&gt;"","Approved",IF(Table3[[#This Row],[date applied]]&lt;&gt;"","Applied",""))))</f>
        <v>Applied</v>
      </c>
      <c r="K174" t="s">
        <v>197</v>
      </c>
      <c r="L174">
        <v>3</v>
      </c>
      <c r="M174">
        <v>1</v>
      </c>
      <c r="N174">
        <f>Table3[[#This Row],[New dwellings]]-Table3[[#This Row],[Demo dwellings]]</f>
        <v>2</v>
      </c>
      <c r="Q174">
        <f>Table3[[#This Row],[New commercial]]-Table3[[#This Row],[demo commercial]]</f>
        <v>0</v>
      </c>
      <c r="T174">
        <f>Table3[[#This Row],[new industrial]]-Table3[[#This Row],[demo industrial]]</f>
        <v>0</v>
      </c>
      <c r="W174">
        <f>Table3[[#This Row],[new office]]-Table3[[#This Row],[demo office]]</f>
        <v>0</v>
      </c>
    </row>
    <row r="175" spans="1:24" x14ac:dyDescent="0.2">
      <c r="A175" t="s">
        <v>254</v>
      </c>
      <c r="B175" t="s">
        <v>253</v>
      </c>
      <c r="C175" t="s">
        <v>718</v>
      </c>
      <c r="D175" t="s">
        <v>252</v>
      </c>
      <c r="E175" s="4">
        <v>44340</v>
      </c>
      <c r="F175" s="4"/>
      <c r="J175" t="str">
        <f>IF(Table3[[#This Row],[Bldg permit finaled date]]&lt;&gt;"","Finaled",IF(Table3[[#This Row],[bldg permit issued date]]&lt;&gt;"","Constuction",IF(Table3[[#This Row],[date approved]]&lt;&gt;"","Approved",IF(Table3[[#This Row],[date applied]]&lt;&gt;"","Applied",""))))</f>
        <v>Applied</v>
      </c>
      <c r="K175" t="s">
        <v>94</v>
      </c>
      <c r="L175">
        <v>1</v>
      </c>
      <c r="N175">
        <f>Table3[[#This Row],[New dwellings]]-Table3[[#This Row],[Demo dwellings]]</f>
        <v>1</v>
      </c>
      <c r="Q175">
        <f>Table3[[#This Row],[New commercial]]-Table3[[#This Row],[demo commercial]]</f>
        <v>0</v>
      </c>
      <c r="T175">
        <f>Table3[[#This Row],[new industrial]]-Table3[[#This Row],[demo industrial]]</f>
        <v>0</v>
      </c>
      <c r="W175">
        <f>Table3[[#This Row],[new office]]-Table3[[#This Row],[demo office]]</f>
        <v>0</v>
      </c>
    </row>
    <row r="176" spans="1:24" x14ac:dyDescent="0.2">
      <c r="A176" s="2" t="s">
        <v>738</v>
      </c>
      <c r="B176" s="2" t="s">
        <v>739</v>
      </c>
      <c r="C176" t="s">
        <v>720</v>
      </c>
      <c r="D176" t="s">
        <v>740</v>
      </c>
      <c r="E176" s="4">
        <v>45203</v>
      </c>
      <c r="F176" s="4">
        <v>45315</v>
      </c>
      <c r="J176" t="str">
        <f>IF(Table3[[#This Row],[Bldg permit finaled date]]&lt;&gt;"","Finaled",IF(Table3[[#This Row],[bldg permit issued date]]&lt;&gt;"","Constuction",IF(Table3[[#This Row],[date approved]]&lt;&gt;"","Approved",IF(Table3[[#This Row],[date applied]]&lt;&gt;"","Applied",""))))</f>
        <v>Approved</v>
      </c>
      <c r="K176" s="2" t="s">
        <v>76</v>
      </c>
      <c r="L176">
        <v>51</v>
      </c>
      <c r="M176">
        <v>0</v>
      </c>
      <c r="N176">
        <f>Table3[[#This Row],[New dwellings]]-Table3[[#This Row],[Demo dwellings]]</f>
        <v>51</v>
      </c>
      <c r="O176" s="5">
        <v>1970</v>
      </c>
      <c r="P176">
        <v>5780</v>
      </c>
      <c r="Q176">
        <f>Table3[[#This Row],[New commercial]]-Table3[[#This Row],[demo commercial]]</f>
        <v>-3810</v>
      </c>
      <c r="T176">
        <f>Table3[[#This Row],[new industrial]]-Table3[[#This Row],[demo industrial]]</f>
        <v>0</v>
      </c>
      <c r="W176">
        <f>Table3[[#This Row],[new office]]-Table3[[#This Row],[demo office]]</f>
        <v>0</v>
      </c>
    </row>
    <row r="177" spans="1:23" x14ac:dyDescent="0.2">
      <c r="A177" t="s">
        <v>11</v>
      </c>
      <c r="B177" t="s">
        <v>134</v>
      </c>
      <c r="C177" t="s">
        <v>718</v>
      </c>
      <c r="D177" t="s">
        <v>135</v>
      </c>
      <c r="E177" s="4">
        <v>43811</v>
      </c>
      <c r="F177" s="4"/>
      <c r="J177" t="str">
        <f>IF(Table3[[#This Row],[Bldg permit finaled date]]&lt;&gt;"","Finaled",IF(Table3[[#This Row],[bldg permit issued date]]&lt;&gt;"","Constuction",IF(Table3[[#This Row],[date approved]]&lt;&gt;"","Approved",IF(Table3[[#This Row],[date applied]]&lt;&gt;"","Applied",""))))</f>
        <v>Applied</v>
      </c>
      <c r="K177" t="s">
        <v>79</v>
      </c>
      <c r="L177">
        <v>3</v>
      </c>
      <c r="N177">
        <f>Table3[[#This Row],[New dwellings]]-Table3[[#This Row],[Demo dwellings]]</f>
        <v>3</v>
      </c>
      <c r="Q177">
        <f>Table3[[#This Row],[New commercial]]-Table3[[#This Row],[demo commercial]]</f>
        <v>0</v>
      </c>
      <c r="T177">
        <f>Table3[[#This Row],[new industrial]]-Table3[[#This Row],[demo industrial]]</f>
        <v>0</v>
      </c>
      <c r="W177">
        <f>Table3[[#This Row],[new office]]-Table3[[#This Row],[demo office]]</f>
        <v>0</v>
      </c>
    </row>
    <row r="178" spans="1:23" x14ac:dyDescent="0.2">
      <c r="A178" t="s">
        <v>685</v>
      </c>
      <c r="B178" t="s">
        <v>686</v>
      </c>
      <c r="C178" t="s">
        <v>719</v>
      </c>
      <c r="D178" t="s">
        <v>687</v>
      </c>
      <c r="E178" s="4">
        <v>45084</v>
      </c>
      <c r="F178" s="4"/>
      <c r="J178" t="str">
        <f>IF(Table3[[#This Row],[Bldg permit finaled date]]&lt;&gt;"","Finaled",IF(Table3[[#This Row],[bldg permit issued date]]&lt;&gt;"","Constuction",IF(Table3[[#This Row],[date approved]]&lt;&gt;"","Approved",IF(Table3[[#This Row],[date applied]]&lt;&gt;"","Applied",""))))</f>
        <v>Applied</v>
      </c>
      <c r="K178" t="s">
        <v>73</v>
      </c>
      <c r="L178">
        <v>7</v>
      </c>
      <c r="M178">
        <v>1</v>
      </c>
      <c r="N178">
        <f>Table3[[#This Row],[New dwellings]]-Table3[[#This Row],[Demo dwellings]]</f>
        <v>6</v>
      </c>
      <c r="Q178">
        <f>Table3[[#This Row],[New commercial]]-Table3[[#This Row],[demo commercial]]</f>
        <v>0</v>
      </c>
      <c r="T178">
        <f>Table3[[#This Row],[new industrial]]-Table3[[#This Row],[demo industrial]]</f>
        <v>0</v>
      </c>
      <c r="W178">
        <f>Table3[[#This Row],[new office]]-Table3[[#This Row],[demo office]]</f>
        <v>0</v>
      </c>
    </row>
    <row r="179" spans="1:23" x14ac:dyDescent="0.2">
      <c r="A179" s="2" t="s">
        <v>6</v>
      </c>
      <c r="B179" s="2" t="s">
        <v>144</v>
      </c>
      <c r="C179" s="2" t="s">
        <v>720</v>
      </c>
      <c r="D179" s="2" t="s">
        <v>145</v>
      </c>
      <c r="E179" s="4">
        <v>43670</v>
      </c>
      <c r="F179" s="4"/>
      <c r="J179" t="str">
        <f>IF(Table3[[#This Row],[Bldg permit finaled date]]&lt;&gt;"","Finaled",IF(Table3[[#This Row],[bldg permit issued date]]&lt;&gt;"","Constuction",IF(Table3[[#This Row],[date approved]]&lt;&gt;"","Approved",IF(Table3[[#This Row],[date applied]]&lt;&gt;"","Applied",""))))</f>
        <v>Applied</v>
      </c>
      <c r="K179" s="2" t="s">
        <v>70</v>
      </c>
      <c r="L179">
        <v>26</v>
      </c>
      <c r="N179">
        <f>Table3[[#This Row],[New dwellings]]-Table3[[#This Row],[Demo dwellings]]</f>
        <v>26</v>
      </c>
      <c r="Q179">
        <f>Table3[[#This Row],[New commercial]]-Table3[[#This Row],[demo commercial]]</f>
        <v>0</v>
      </c>
      <c r="T179">
        <f>Table3[[#This Row],[new industrial]]-Table3[[#This Row],[demo industrial]]</f>
        <v>0</v>
      </c>
      <c r="U179">
        <v>3777</v>
      </c>
      <c r="V179">
        <v>3696</v>
      </c>
      <c r="W179">
        <f>Table3[[#This Row],[new office]]-Table3[[#This Row],[demo office]]</f>
        <v>81</v>
      </c>
    </row>
    <row r="180" spans="1:23" x14ac:dyDescent="0.2">
      <c r="A180" s="2" t="s">
        <v>295</v>
      </c>
      <c r="B180" s="2"/>
      <c r="C180" s="2"/>
      <c r="D180" t="s">
        <v>296</v>
      </c>
      <c r="F180" s="4"/>
      <c r="I180" s="4">
        <v>44147</v>
      </c>
      <c r="J180" t="str">
        <f>IF(Table3[[#This Row],[Bldg permit finaled date]]&lt;&gt;"","Finaled",IF(Table3[[#This Row],[bldg permit issued date]]&lt;&gt;"","Constuction",IF(Table3[[#This Row],[date approved]]&lt;&gt;"","Approved",IF(Table3[[#This Row],[date applied]]&lt;&gt;"","Applied",""))))</f>
        <v>Finaled</v>
      </c>
      <c r="K180" s="2" t="s">
        <v>136</v>
      </c>
      <c r="L180">
        <v>4</v>
      </c>
      <c r="N180">
        <f>Table3[[#This Row],[New dwellings]]-Table3[[#This Row],[Demo dwellings]]</f>
        <v>4</v>
      </c>
      <c r="Q180">
        <f>Table3[[#This Row],[New commercial]]-Table3[[#This Row],[demo commercial]]</f>
        <v>0</v>
      </c>
      <c r="T180">
        <f>Table3[[#This Row],[new industrial]]-Table3[[#This Row],[demo industrial]]</f>
        <v>0</v>
      </c>
      <c r="W180">
        <f>Table3[[#This Row],[new office]]-Table3[[#This Row],[demo office]]</f>
        <v>0</v>
      </c>
    </row>
    <row r="181" spans="1:23" x14ac:dyDescent="0.2">
      <c r="A181" s="2" t="s">
        <v>243</v>
      </c>
      <c r="B181" s="2" t="s">
        <v>244</v>
      </c>
      <c r="C181" s="2" t="s">
        <v>718</v>
      </c>
      <c r="D181" s="2" t="s">
        <v>245</v>
      </c>
      <c r="E181" s="4">
        <v>44300</v>
      </c>
      <c r="F181" s="4"/>
      <c r="J181" t="str">
        <f>IF(Table3[[#This Row],[Bldg permit finaled date]]&lt;&gt;"","Finaled",IF(Table3[[#This Row],[bldg permit issued date]]&lt;&gt;"","Constuction",IF(Table3[[#This Row],[date approved]]&lt;&gt;"","Approved",IF(Table3[[#This Row],[date applied]]&lt;&gt;"","Applied",""))))</f>
        <v>Applied</v>
      </c>
      <c r="K181" s="2" t="s">
        <v>76</v>
      </c>
      <c r="N181">
        <f>Table3[[#This Row],[New dwellings]]-Table3[[#This Row],[Demo dwellings]]</f>
        <v>0</v>
      </c>
      <c r="O181" s="5">
        <v>150633</v>
      </c>
      <c r="P181">
        <v>9999</v>
      </c>
      <c r="Q181">
        <f>Table3[[#This Row],[New commercial]]-Table3[[#This Row],[demo commercial]]</f>
        <v>140634</v>
      </c>
      <c r="T181">
        <f>Table3[[#This Row],[new industrial]]-Table3[[#This Row],[demo industrial]]</f>
        <v>0</v>
      </c>
      <c r="W181">
        <f>Table3[[#This Row],[new office]]-Table3[[#This Row],[demo office]]</f>
        <v>0</v>
      </c>
    </row>
    <row r="182" spans="1:23" x14ac:dyDescent="0.2">
      <c r="A182" t="s">
        <v>661</v>
      </c>
      <c r="B182" t="s">
        <v>663</v>
      </c>
      <c r="C182" t="s">
        <v>721</v>
      </c>
      <c r="D182" t="s">
        <v>662</v>
      </c>
      <c r="E182" s="4">
        <v>44907</v>
      </c>
      <c r="F182" s="4"/>
      <c r="J182" t="str">
        <f>IF(Table3[[#This Row],[Bldg permit finaled date]]&lt;&gt;"","Finaled",IF(Table3[[#This Row],[bldg permit issued date]]&lt;&gt;"","Constuction",IF(Table3[[#This Row],[date approved]]&lt;&gt;"","Approved",IF(Table3[[#This Row],[date applied]]&lt;&gt;"","Applied",""))))</f>
        <v>Applied</v>
      </c>
      <c r="K182" t="s">
        <v>79</v>
      </c>
      <c r="L182">
        <v>5</v>
      </c>
      <c r="M182">
        <v>1</v>
      </c>
      <c r="N182">
        <f>Table3[[#This Row],[New dwellings]]-Table3[[#This Row],[Demo dwellings]]</f>
        <v>4</v>
      </c>
      <c r="Q182">
        <f>Table3[[#This Row],[New commercial]]-Table3[[#This Row],[demo commercial]]</f>
        <v>0</v>
      </c>
      <c r="T182">
        <f>Table3[[#This Row],[new industrial]]-Table3[[#This Row],[demo industrial]]</f>
        <v>0</v>
      </c>
      <c r="W182">
        <f>Table3[[#This Row],[new office]]-Table3[[#This Row],[demo office]]</f>
        <v>0</v>
      </c>
    </row>
    <row r="183" spans="1:23" x14ac:dyDescent="0.2">
      <c r="A183" s="2" t="s">
        <v>140</v>
      </c>
      <c r="B183" s="2" t="s">
        <v>139</v>
      </c>
      <c r="C183" s="2" t="s">
        <v>718</v>
      </c>
      <c r="D183" s="2" t="s">
        <v>141</v>
      </c>
      <c r="E183" s="4">
        <v>43753</v>
      </c>
      <c r="F183" s="4"/>
      <c r="J183" t="str">
        <f>IF(Table3[[#This Row],[Bldg permit finaled date]]&lt;&gt;"","Finaled",IF(Table3[[#This Row],[bldg permit issued date]]&lt;&gt;"","Constuction",IF(Table3[[#This Row],[date approved]]&lt;&gt;"","Approved",IF(Table3[[#This Row],[date applied]]&lt;&gt;"","Applied",""))))</f>
        <v>Applied</v>
      </c>
      <c r="K183" s="2" t="s">
        <v>70</v>
      </c>
      <c r="N183">
        <f>Table3[[#This Row],[New dwellings]]-Table3[[#This Row],[Demo dwellings]]</f>
        <v>0</v>
      </c>
      <c r="O183">
        <v>351</v>
      </c>
      <c r="Q183">
        <f>Table3[[#This Row],[New commercial]]-Table3[[#This Row],[demo commercial]]</f>
        <v>351</v>
      </c>
      <c r="T183">
        <f>Table3[[#This Row],[new industrial]]-Table3[[#This Row],[demo industrial]]</f>
        <v>0</v>
      </c>
      <c r="W183">
        <f>Table3[[#This Row],[new office]]-Table3[[#This Row],[demo office]]</f>
        <v>0</v>
      </c>
    </row>
    <row r="184" spans="1:23" x14ac:dyDescent="0.2">
      <c r="A184" s="2" t="s">
        <v>743</v>
      </c>
      <c r="B184" s="2" t="s">
        <v>742</v>
      </c>
      <c r="D184" t="s">
        <v>741</v>
      </c>
      <c r="E184" s="4">
        <v>45222</v>
      </c>
      <c r="F184" s="4"/>
      <c r="J184" t="str">
        <f>IF(Table3[[#This Row],[Bldg permit finaled date]]&lt;&gt;"","Finaled",IF(Table3[[#This Row],[bldg permit issued date]]&lt;&gt;"","Constuction",IF(Table3[[#This Row],[date approved]]&lt;&gt;"","Approved",IF(Table3[[#This Row],[date applied]]&lt;&gt;"","Applied",""))))</f>
        <v>Applied</v>
      </c>
      <c r="K184" s="2" t="s">
        <v>73</v>
      </c>
      <c r="N184">
        <f>Table3[[#This Row],[New dwellings]]-Table3[[#This Row],[Demo dwellings]]</f>
        <v>0</v>
      </c>
      <c r="Q184">
        <f>Table3[[#This Row],[New commercial]]-Table3[[#This Row],[demo commercial]]</f>
        <v>0</v>
      </c>
      <c r="T184">
        <f>Table3[[#This Row],[new industrial]]-Table3[[#This Row],[demo industrial]]</f>
        <v>0</v>
      </c>
      <c r="W184">
        <f>Table3[[#This Row],[new office]]-Table3[[#This Row],[demo office]]</f>
        <v>0</v>
      </c>
    </row>
    <row r="185" spans="1:23" x14ac:dyDescent="0.2">
      <c r="A185" t="s">
        <v>763</v>
      </c>
      <c r="B185" t="s">
        <v>765</v>
      </c>
      <c r="D185" t="s">
        <v>764</v>
      </c>
      <c r="E185" s="4">
        <v>45278</v>
      </c>
      <c r="F185" s="4"/>
      <c r="J185" t="str">
        <f>IF(Table3[[#This Row],[Bldg permit finaled date]]&lt;&gt;"","Finaled",IF(Table3[[#This Row],[bldg permit issued date]]&lt;&gt;"","Constuction",IF(Table3[[#This Row],[date approved]]&lt;&gt;"","Approved",IF(Table3[[#This Row],[date applied]]&lt;&gt;"","Applied",""))))</f>
        <v>Applied</v>
      </c>
      <c r="K185" t="s">
        <v>759</v>
      </c>
      <c r="N185">
        <f>Table3[[#This Row],[New dwellings]]-Table3[[#This Row],[Demo dwellings]]</f>
        <v>0</v>
      </c>
      <c r="Q185">
        <f>Table3[[#This Row],[New commercial]]-Table3[[#This Row],[demo commercial]]</f>
        <v>0</v>
      </c>
      <c r="T185">
        <f>Table3[[#This Row],[new industrial]]-Table3[[#This Row],[demo industrial]]</f>
        <v>0</v>
      </c>
      <c r="W185">
        <f>Table3[[#This Row],[new office]]-Table3[[#This Row],[demo office]]</f>
        <v>0</v>
      </c>
    </row>
    <row r="186" spans="1:23" ht="191.25" x14ac:dyDescent="0.2">
      <c r="A186" s="2" t="s">
        <v>679</v>
      </c>
      <c r="B186" s="2" t="s">
        <v>680</v>
      </c>
      <c r="C186" s="2" t="s">
        <v>718</v>
      </c>
      <c r="D186" s="14" t="s">
        <v>681</v>
      </c>
      <c r="E186" s="4">
        <v>44291</v>
      </c>
      <c r="F186" s="4"/>
      <c r="J186" t="str">
        <f>IF(Table3[[#This Row],[Bldg permit finaled date]]&lt;&gt;"","Finaled",IF(Table3[[#This Row],[bldg permit issued date]]&lt;&gt;"","Constuction",IF(Table3[[#This Row],[date approved]]&lt;&gt;"","Approved",IF(Table3[[#This Row],[date applied]]&lt;&gt;"","Applied",""))))</f>
        <v>Applied</v>
      </c>
      <c r="K186" t="s">
        <v>70</v>
      </c>
      <c r="L186">
        <v>128</v>
      </c>
      <c r="N186">
        <f>Table3[[#This Row],[New dwellings]]-Table3[[#This Row],[Demo dwellings]]</f>
        <v>128</v>
      </c>
      <c r="O186">
        <v>9998</v>
      </c>
      <c r="Q186">
        <f>Table3[[#This Row],[New commercial]]-Table3[[#This Row],[demo commercial]]</f>
        <v>9998</v>
      </c>
      <c r="T186">
        <f>Table3[[#This Row],[new industrial]]-Table3[[#This Row],[demo industrial]]</f>
        <v>0</v>
      </c>
      <c r="U186">
        <v>8717</v>
      </c>
      <c r="W186">
        <f>Table3[[#This Row],[new office]]-Table3[[#This Row],[demo office]]</f>
        <v>8717</v>
      </c>
    </row>
    <row r="187" spans="1:23" x14ac:dyDescent="0.2">
      <c r="A187" s="2" t="s">
        <v>21</v>
      </c>
      <c r="B187" s="2" t="s">
        <v>146</v>
      </c>
      <c r="C187" s="2" t="s">
        <v>723</v>
      </c>
      <c r="D187" t="s">
        <v>147</v>
      </c>
      <c r="E187" s="4">
        <v>43279</v>
      </c>
      <c r="F187" s="9"/>
      <c r="J187" t="str">
        <f>IF(Table3[[#This Row],[Bldg permit finaled date]]&lt;&gt;"","Finaled",IF(Table3[[#This Row],[bldg permit issued date]]&lt;&gt;"","Constuction",IF(Table3[[#This Row],[date approved]]&lt;&gt;"","Approved",IF(Table3[[#This Row],[date applied]]&lt;&gt;"","Applied",""))))</f>
        <v>Applied</v>
      </c>
      <c r="K187" s="2" t="s">
        <v>114</v>
      </c>
      <c r="L187">
        <v>32</v>
      </c>
      <c r="N187">
        <f>Table3[[#This Row],[New dwellings]]-Table3[[#This Row],[Demo dwellings]]</f>
        <v>32</v>
      </c>
      <c r="P187" s="2"/>
      <c r="Q187">
        <f>Table3[[#This Row],[New commercial]]-Table3[[#This Row],[demo commercial]]</f>
        <v>0</v>
      </c>
      <c r="T187">
        <f>Table3[[#This Row],[new industrial]]-Table3[[#This Row],[demo industrial]]</f>
        <v>0</v>
      </c>
      <c r="W187">
        <f>Table3[[#This Row],[new office]]-Table3[[#This Row],[demo office]]</f>
        <v>0</v>
      </c>
    </row>
    <row r="188" spans="1:23" x14ac:dyDescent="0.2">
      <c r="A188" s="2" t="s">
        <v>51</v>
      </c>
      <c r="B188" s="2" t="s">
        <v>672</v>
      </c>
      <c r="C188" s="2" t="s">
        <v>720</v>
      </c>
      <c r="D188" s="2" t="s">
        <v>700</v>
      </c>
      <c r="E188" s="4">
        <v>44991</v>
      </c>
      <c r="F188" s="15"/>
      <c r="J188" t="str">
        <f>IF(Table3[[#This Row],[Bldg permit finaled date]]&lt;&gt;"","Finaled",IF(Table3[[#This Row],[bldg permit issued date]]&lt;&gt;"","Constuction",IF(Table3[[#This Row],[date approved]]&lt;&gt;"","Approved",IF(Table3[[#This Row],[date applied]]&lt;&gt;"","Applied",""))))</f>
        <v>Applied</v>
      </c>
      <c r="K188" s="2" t="s">
        <v>136</v>
      </c>
      <c r="L188">
        <v>389</v>
      </c>
      <c r="M188">
        <v>12</v>
      </c>
      <c r="N188">
        <f>Table3[[#This Row],[New dwellings]]-Table3[[#This Row],[Demo dwellings]]</f>
        <v>377</v>
      </c>
      <c r="O188">
        <v>9570</v>
      </c>
      <c r="P188">
        <v>27631</v>
      </c>
      <c r="Q188">
        <f>Table3[[#This Row],[New commercial]]-Table3[[#This Row],[demo commercial]]</f>
        <v>-18061</v>
      </c>
      <c r="T188">
        <f>Table3[[#This Row],[new industrial]]-Table3[[#This Row],[demo industrial]]</f>
        <v>0</v>
      </c>
      <c r="W188">
        <f>Table3[[#This Row],[new office]]-Table3[[#This Row],[demo office]]</f>
        <v>0</v>
      </c>
    </row>
    <row r="189" spans="1:23" x14ac:dyDescent="0.2">
      <c r="A189" t="s">
        <v>773</v>
      </c>
      <c r="B189" t="s">
        <v>774</v>
      </c>
      <c r="C189" t="s">
        <v>718</v>
      </c>
      <c r="D189" t="s">
        <v>775</v>
      </c>
      <c r="E189" s="4">
        <v>45335</v>
      </c>
      <c r="F189" s="4"/>
      <c r="J189" t="str">
        <f>IF(Table3[[#This Row],[Bldg permit finaled date]]&lt;&gt;"","Finaled",IF(Table3[[#This Row],[bldg permit issued date]]&lt;&gt;"","Constuction",IF(Table3[[#This Row],[date approved]]&lt;&gt;"","Approved",IF(Table3[[#This Row],[date applied]]&lt;&gt;"","Applied",""))))</f>
        <v>Applied</v>
      </c>
      <c r="K189" t="s">
        <v>759</v>
      </c>
      <c r="L189">
        <v>2</v>
      </c>
      <c r="M189">
        <v>1</v>
      </c>
      <c r="N189">
        <f>Table3[[#This Row],[New dwellings]]-Table3[[#This Row],[Demo dwellings]]</f>
        <v>1</v>
      </c>
      <c r="Q189">
        <f>Table3[[#This Row],[New commercial]]-Table3[[#This Row],[demo commercial]]</f>
        <v>0</v>
      </c>
      <c r="T189">
        <f>Table3[[#This Row],[new industrial]]-Table3[[#This Row],[demo industrial]]</f>
        <v>0</v>
      </c>
      <c r="W189">
        <f>Table3[[#This Row],[new office]]-Table3[[#This Row],[demo office]]</f>
        <v>0</v>
      </c>
    </row>
    <row r="190" spans="1:23" x14ac:dyDescent="0.2">
      <c r="A190" t="s">
        <v>639</v>
      </c>
      <c r="B190" t="s">
        <v>776</v>
      </c>
      <c r="C190" t="s">
        <v>719</v>
      </c>
      <c r="D190" t="s">
        <v>777</v>
      </c>
      <c r="E190" s="4">
        <v>45336</v>
      </c>
      <c r="F190" s="4"/>
      <c r="J190" t="str">
        <f>IF(Table3[[#This Row],[Bldg permit finaled date]]&lt;&gt;"","Finaled",IF(Table3[[#This Row],[bldg permit issued date]]&lt;&gt;"","Constuction",IF(Table3[[#This Row],[date approved]]&lt;&gt;"","Approved",IF(Table3[[#This Row],[date applied]]&lt;&gt;"","Applied",""))))</f>
        <v>Applied</v>
      </c>
      <c r="K190" t="s">
        <v>769</v>
      </c>
      <c r="N190">
        <f>Table3[[#This Row],[New dwellings]]-Table3[[#This Row],[Demo dwellings]]</f>
        <v>0</v>
      </c>
      <c r="O190" s="5">
        <v>10089</v>
      </c>
      <c r="Q190">
        <f>Table3[[#This Row],[New commercial]]-Table3[[#This Row],[demo commercial]]</f>
        <v>10089</v>
      </c>
      <c r="T190">
        <f>Table3[[#This Row],[new industrial]]-Table3[[#This Row],[demo industrial]]</f>
        <v>0</v>
      </c>
      <c r="W190">
        <f>Table3[[#This Row],[new office]]-Table3[[#This Row],[demo office]]</f>
        <v>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Table</vt:lpstr>
      <vt:lpstr>Full listing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Strelow</dc:creator>
  <cp:lastModifiedBy>Keanu Razonable</cp:lastModifiedBy>
  <cp:lastPrinted>2021-05-30T23:57:08Z</cp:lastPrinted>
  <dcterms:created xsi:type="dcterms:W3CDTF">2000-05-12T15:18:19Z</dcterms:created>
  <dcterms:modified xsi:type="dcterms:W3CDTF">2024-04-04T18:57:47Z</dcterms:modified>
</cp:coreProperties>
</file>